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PC9\Desktop\"/>
    </mc:Choice>
  </mc:AlternateContent>
  <xr:revisionPtr revIDLastSave="0" documentId="13_ncr:1_{C65E04CF-780A-4510-AEFD-B61A9F5C59FA}" xr6:coauthVersionLast="47" xr6:coauthVersionMax="47" xr10:uidLastSave="{00000000-0000-0000-0000-000000000000}"/>
  <bookViews>
    <workbookView xWindow="-108" yWindow="-108" windowWidth="23256" windowHeight="1257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F333" i="9"/>
  <c r="H332" i="9"/>
  <c r="G332" i="9"/>
  <c r="E332" i="9" s="1"/>
  <c r="F332" i="9"/>
  <c r="B332" i="9"/>
  <c r="H331" i="9"/>
  <c r="G331" i="9"/>
  <c r="F331" i="9"/>
  <c r="E331" i="9"/>
  <c r="B331" i="9" s="1"/>
  <c r="H330" i="9"/>
  <c r="G330" i="9"/>
  <c r="F330" i="9"/>
  <c r="E330" i="9"/>
  <c r="H329" i="9"/>
  <c r="G329" i="9"/>
  <c r="F329" i="9"/>
  <c r="H328" i="9"/>
  <c r="G328" i="9"/>
  <c r="E328" i="9" s="1"/>
  <c r="F328" i="9"/>
  <c r="B328" i="9"/>
  <c r="H327" i="9"/>
  <c r="G327" i="9"/>
  <c r="F327" i="9"/>
  <c r="H326" i="9"/>
  <c r="G326" i="9"/>
  <c r="F326" i="9"/>
  <c r="H325" i="9"/>
  <c r="G325" i="9"/>
  <c r="E325" i="9" s="1"/>
  <c r="F325" i="9"/>
  <c r="H324" i="9"/>
  <c r="G324" i="9"/>
  <c r="F324" i="9"/>
  <c r="H323" i="9"/>
  <c r="G323" i="9"/>
  <c r="F323" i="9"/>
  <c r="E323" i="9"/>
  <c r="B323" i="9" s="1"/>
  <c r="H322" i="9"/>
  <c r="G322" i="9"/>
  <c r="F322" i="9"/>
  <c r="H321" i="9"/>
  <c r="G321" i="9"/>
  <c r="E321" i="9" s="1"/>
  <c r="F321" i="9"/>
  <c r="H320" i="9"/>
  <c r="G320" i="9"/>
  <c r="F320" i="9"/>
  <c r="H319" i="9"/>
  <c r="G319" i="9"/>
  <c r="F319" i="9"/>
  <c r="E319" i="9"/>
  <c r="B319" i="9" s="1"/>
  <c r="H318" i="9"/>
  <c r="G318" i="9"/>
  <c r="F318" i="9"/>
  <c r="E318" i="9"/>
  <c r="H317" i="9"/>
  <c r="G317" i="9"/>
  <c r="E317" i="9" s="1"/>
  <c r="F317" i="9"/>
  <c r="F316" i="9"/>
  <c r="F315" i="9"/>
  <c r="F314" i="9"/>
  <c r="H313" i="9"/>
  <c r="G313" i="9"/>
  <c r="E313" i="9" s="1"/>
  <c r="F313" i="9"/>
  <c r="H312" i="9"/>
  <c r="G312" i="9"/>
  <c r="F312" i="9"/>
  <c r="H311" i="9"/>
  <c r="G311" i="9"/>
  <c r="F311" i="9"/>
  <c r="F310" i="9"/>
  <c r="F309" i="9"/>
  <c r="F308" i="9"/>
  <c r="H307" i="9"/>
  <c r="G307" i="9"/>
  <c r="F307" i="9"/>
  <c r="F306" i="9"/>
  <c r="H305" i="9"/>
  <c r="E305" i="9" s="1"/>
  <c r="G305" i="9"/>
  <c r="F305" i="9"/>
  <c r="B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c r="M286" i="9"/>
  <c r="F286" i="9" s="1"/>
  <c r="L286" i="9"/>
  <c r="E286" i="9"/>
  <c r="B286" i="9"/>
  <c r="M285" i="9"/>
  <c r="L285" i="9"/>
  <c r="F285" i="9"/>
  <c r="E285" i="9"/>
  <c r="B285" i="9" s="1"/>
  <c r="M284" i="9"/>
  <c r="L284" i="9"/>
  <c r="F284" i="9"/>
  <c r="B284" i="9" s="1"/>
  <c r="E284" i="9"/>
  <c r="M283" i="9"/>
  <c r="L283" i="9"/>
  <c r="F283" i="9" s="1"/>
  <c r="E283" i="9"/>
  <c r="B283" i="9"/>
  <c r="M282" i="9"/>
  <c r="F282" i="9" s="1"/>
  <c r="L282" i="9"/>
  <c r="E282" i="9"/>
  <c r="B282" i="9"/>
  <c r="M281" i="9"/>
  <c r="L281" i="9"/>
  <c r="F281" i="9"/>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B276" i="9" s="1"/>
  <c r="E276" i="9"/>
  <c r="M275" i="9"/>
  <c r="L275" i="9"/>
  <c r="F275" i="9" s="1"/>
  <c r="E275" i="9"/>
  <c r="B275" i="9"/>
  <c r="M274" i="9"/>
  <c r="L274" i="9"/>
  <c r="F274" i="9" s="1"/>
  <c r="E274" i="9"/>
  <c r="B274" i="9"/>
  <c r="M273" i="9"/>
  <c r="L273" i="9"/>
  <c r="F273" i="9"/>
  <c r="E273" i="9"/>
  <c r="B273" i="9" s="1"/>
  <c r="M272" i="9"/>
  <c r="L272" i="9"/>
  <c r="F272" i="9"/>
  <c r="B272" i="9" s="1"/>
  <c r="E272" i="9"/>
  <c r="M271" i="9"/>
  <c r="L271" i="9"/>
  <c r="F271" i="9" s="1"/>
  <c r="E271" i="9"/>
  <c r="B271" i="9"/>
  <c r="M270" i="9"/>
  <c r="L270" i="9"/>
  <c r="F270" i="9" s="1"/>
  <c r="E270" i="9"/>
  <c r="B270" i="9"/>
  <c r="M269" i="9"/>
  <c r="L269" i="9"/>
  <c r="F269" i="9"/>
  <c r="E269" i="9"/>
  <c r="B269" i="9" s="1"/>
  <c r="M268" i="9"/>
  <c r="L268" i="9"/>
  <c r="F268" i="9"/>
  <c r="B268" i="9" s="1"/>
  <c r="E268" i="9"/>
  <c r="M267" i="9"/>
  <c r="L267" i="9"/>
  <c r="F267" i="9" s="1"/>
  <c r="E267" i="9"/>
  <c r="B267" i="9"/>
  <c r="M266" i="9"/>
  <c r="L266" i="9"/>
  <c r="F266" i="9" s="1"/>
  <c r="E266" i="9"/>
  <c r="B266" i="9"/>
  <c r="M265" i="9"/>
  <c r="L265" i="9"/>
  <c r="F265" i="9"/>
  <c r="E265" i="9"/>
  <c r="B265" i="9" s="1"/>
  <c r="M264" i="9"/>
  <c r="L264" i="9"/>
  <c r="F264" i="9"/>
  <c r="B264" i="9" s="1"/>
  <c r="E264" i="9"/>
  <c r="M263" i="9"/>
  <c r="L263" i="9"/>
  <c r="F263" i="9" s="1"/>
  <c r="E263" i="9"/>
  <c r="B263" i="9"/>
  <c r="M262" i="9"/>
  <c r="L262" i="9"/>
  <c r="F262" i="9" s="1"/>
  <c r="E262" i="9"/>
  <c r="B262" i="9"/>
  <c r="M261" i="9"/>
  <c r="L261" i="9"/>
  <c r="F261" i="9"/>
  <c r="E261" i="9"/>
  <c r="B261" i="9" s="1"/>
  <c r="M260" i="9"/>
  <c r="L260" i="9"/>
  <c r="F260" i="9"/>
  <c r="B260" i="9" s="1"/>
  <c r="E260" i="9"/>
  <c r="M259" i="9"/>
  <c r="L259" i="9"/>
  <c r="F259" i="9" s="1"/>
  <c r="E259" i="9"/>
  <c r="B259" i="9"/>
  <c r="M258" i="9"/>
  <c r="L258" i="9"/>
  <c r="F258" i="9" s="1"/>
  <c r="E258" i="9"/>
  <c r="B258" i="9"/>
  <c r="M257" i="9"/>
  <c r="L257" i="9"/>
  <c r="F257" i="9"/>
  <c r="E257" i="9"/>
  <c r="B257" i="9" s="1"/>
  <c r="M256" i="9"/>
  <c r="L256" i="9"/>
  <c r="F256" i="9"/>
  <c r="B256" i="9" s="1"/>
  <c r="E256" i="9"/>
  <c r="M255" i="9"/>
  <c r="L255" i="9"/>
  <c r="F255" i="9" s="1"/>
  <c r="E255" i="9"/>
  <c r="B255" i="9"/>
  <c r="M254" i="9"/>
  <c r="L254" i="9"/>
  <c r="F254" i="9" s="1"/>
  <c r="E254" i="9"/>
  <c r="B254" i="9"/>
  <c r="M253" i="9"/>
  <c r="L253" i="9"/>
  <c r="F253" i="9"/>
  <c r="E253" i="9"/>
  <c r="B253" i="9" s="1"/>
  <c r="M252" i="9"/>
  <c r="L252" i="9"/>
  <c r="F252" i="9"/>
  <c r="B252" i="9" s="1"/>
  <c r="E252" i="9"/>
  <c r="M251" i="9"/>
  <c r="L251" i="9"/>
  <c r="F251" i="9" s="1"/>
  <c r="E251" i="9"/>
  <c r="B251" i="9"/>
  <c r="M250" i="9"/>
  <c r="L250" i="9"/>
  <c r="F250" i="9" s="1"/>
  <c r="E250" i="9"/>
  <c r="B250" i="9"/>
  <c r="M249" i="9"/>
  <c r="L249" i="9"/>
  <c r="F249" i="9"/>
  <c r="E249" i="9"/>
  <c r="B249" i="9" s="1"/>
  <c r="M248" i="9"/>
  <c r="L248" i="9"/>
  <c r="F248" i="9"/>
  <c r="B248" i="9" s="1"/>
  <c r="E248" i="9"/>
  <c r="M247" i="9"/>
  <c r="L247" i="9"/>
  <c r="F247" i="9" s="1"/>
  <c r="E247" i="9"/>
  <c r="B247" i="9"/>
  <c r="M246" i="9"/>
  <c r="L246" i="9"/>
  <c r="F246" i="9" s="1"/>
  <c r="E246" i="9"/>
  <c r="B246" i="9"/>
  <c r="M245" i="9"/>
  <c r="L245" i="9"/>
  <c r="F245" i="9"/>
  <c r="E245" i="9"/>
  <c r="B245" i="9" s="1"/>
  <c r="M244" i="9"/>
  <c r="F244" i="9" s="1"/>
  <c r="B244" i="9" s="1"/>
  <c r="L244" i="9"/>
  <c r="E244" i="9"/>
  <c r="M243" i="9"/>
  <c r="L243" i="9"/>
  <c r="E243" i="9"/>
  <c r="M242" i="9"/>
  <c r="L242" i="9"/>
  <c r="F242" i="9" s="1"/>
  <c r="E242" i="9"/>
  <c r="B242" i="9"/>
  <c r="M241" i="9"/>
  <c r="L241" i="9"/>
  <c r="F241" i="9"/>
  <c r="E241" i="9"/>
  <c r="B241" i="9" s="1"/>
  <c r="M240" i="9"/>
  <c r="F240" i="9" s="1"/>
  <c r="B240" i="9" s="1"/>
  <c r="L240" i="9"/>
  <c r="E240" i="9"/>
  <c r="M239" i="9"/>
  <c r="L239" i="9"/>
  <c r="F239" i="9" s="1"/>
  <c r="B239" i="9" s="1"/>
  <c r="E239" i="9"/>
  <c r="M238" i="9"/>
  <c r="L238" i="9"/>
  <c r="E238" i="9"/>
  <c r="M237" i="9"/>
  <c r="F237" i="9" s="1"/>
  <c r="L237" i="9"/>
  <c r="E237" i="9"/>
  <c r="M236" i="9"/>
  <c r="L236" i="9"/>
  <c r="E236" i="9"/>
  <c r="M235" i="9"/>
  <c r="L235" i="9"/>
  <c r="F235" i="9" s="1"/>
  <c r="E235" i="9"/>
  <c r="B235" i="9"/>
  <c r="M234" i="9"/>
  <c r="F234" i="9" s="1"/>
  <c r="L234" i="9"/>
  <c r="E234" i="9"/>
  <c r="B234" i="9"/>
  <c r="M233" i="9"/>
  <c r="L233" i="9"/>
  <c r="F233" i="9"/>
  <c r="E233" i="9"/>
  <c r="B233" i="9" s="1"/>
  <c r="M232" i="9"/>
  <c r="L232" i="9"/>
  <c r="F232" i="9"/>
  <c r="B232" i="9" s="1"/>
  <c r="E232" i="9"/>
  <c r="M231" i="9"/>
  <c r="L231" i="9"/>
  <c r="F231" i="9" s="1"/>
  <c r="E231" i="9"/>
  <c r="B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F197" i="9"/>
  <c r="F196" i="9"/>
  <c r="F195" i="9"/>
  <c r="F194" i="9"/>
  <c r="F193" i="9"/>
  <c r="F192" i="9"/>
  <c r="G191" i="9"/>
  <c r="E191" i="9" s="1"/>
  <c r="B191" i="9" s="1"/>
  <c r="F191" i="9"/>
  <c r="F190" i="9"/>
  <c r="F189" i="9"/>
  <c r="F188" i="9"/>
  <c r="F187" i="9"/>
  <c r="F186" i="9"/>
  <c r="F185" i="9"/>
  <c r="F184" i="9"/>
  <c r="G183" i="9"/>
  <c r="E183" i="9" s="1"/>
  <c r="B183" i="9" s="1"/>
  <c r="F183" i="9"/>
  <c r="F182" i="9"/>
  <c r="F181" i="9"/>
  <c r="F180" i="9"/>
  <c r="H179" i="9"/>
  <c r="F179" i="9"/>
  <c r="F178" i="9"/>
  <c r="F177" i="9"/>
  <c r="F176" i="9"/>
  <c r="F175" i="9"/>
  <c r="F174" i="9"/>
  <c r="H173" i="9"/>
  <c r="G173" i="9"/>
  <c r="F173" i="9"/>
  <c r="E173" i="9"/>
  <c r="B173" i="9" s="1"/>
  <c r="H172" i="9"/>
  <c r="G172" i="9"/>
  <c r="E172" i="9" s="1"/>
  <c r="B172" i="9" s="1"/>
  <c r="F172" i="9"/>
  <c r="H171" i="9"/>
  <c r="G171" i="9"/>
  <c r="E171" i="9" s="1"/>
  <c r="F171" i="9"/>
  <c r="H170" i="9"/>
  <c r="G170" i="9"/>
  <c r="E170" i="9" s="1"/>
  <c r="B170" i="9" s="1"/>
  <c r="F170" i="9"/>
  <c r="H169" i="9"/>
  <c r="E169" i="9" s="1"/>
  <c r="B169" i="9" s="1"/>
  <c r="G169" i="9"/>
  <c r="F169" i="9"/>
  <c r="H168" i="9"/>
  <c r="G168" i="9"/>
  <c r="F168" i="9"/>
  <c r="E168" i="9"/>
  <c r="B168" i="9" s="1"/>
  <c r="H167" i="9"/>
  <c r="G167" i="9"/>
  <c r="F167" i="9"/>
  <c r="H166" i="9"/>
  <c r="E166" i="9" s="1"/>
  <c r="B166" i="9" s="1"/>
  <c r="G166" i="9"/>
  <c r="F166" i="9"/>
  <c r="H165" i="9"/>
  <c r="G165" i="9"/>
  <c r="F165" i="9"/>
  <c r="E165" i="9"/>
  <c r="B165" i="9" s="1"/>
  <c r="H164" i="9"/>
  <c r="G164" i="9"/>
  <c r="E164" i="9" s="1"/>
  <c r="F164" i="9"/>
  <c r="H163" i="9"/>
  <c r="G163" i="9"/>
  <c r="E163" i="9" s="1"/>
  <c r="F163" i="9"/>
  <c r="H162" i="9"/>
  <c r="G162" i="9"/>
  <c r="E162" i="9" s="1"/>
  <c r="B162" i="9" s="1"/>
  <c r="F162" i="9"/>
  <c r="H161" i="9"/>
  <c r="E161" i="9" s="1"/>
  <c r="B161" i="9" s="1"/>
  <c r="G161" i="9"/>
  <c r="F161" i="9"/>
  <c r="H160" i="9"/>
  <c r="G160" i="9"/>
  <c r="F160" i="9"/>
  <c r="E160" i="9"/>
  <c r="B160" i="9" s="1"/>
  <c r="H159" i="9"/>
  <c r="G159" i="9"/>
  <c r="F159" i="9"/>
  <c r="H158" i="9"/>
  <c r="E158" i="9" s="1"/>
  <c r="B158" i="9" s="1"/>
  <c r="G158" i="9"/>
  <c r="F158" i="9"/>
  <c r="H157" i="9"/>
  <c r="G157" i="9"/>
  <c r="F157" i="9"/>
  <c r="E157" i="9"/>
  <c r="B157" i="9" s="1"/>
  <c r="F156" i="9"/>
  <c r="E156" i="9"/>
  <c r="B156" i="9" s="1"/>
  <c r="H155" i="9"/>
  <c r="G155" i="9"/>
  <c r="E155" i="9" s="1"/>
  <c r="F155" i="9"/>
  <c r="B155" i="9"/>
  <c r="H154" i="9"/>
  <c r="G154" i="9"/>
  <c r="F154" i="9"/>
  <c r="E154" i="9"/>
  <c r="B154" i="9" s="1"/>
  <c r="H153" i="9"/>
  <c r="E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F147" i="9"/>
  <c r="B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H141" i="9"/>
  <c r="G141" i="9"/>
  <c r="F141" i="9"/>
  <c r="E141" i="9"/>
  <c r="B141" i="9" s="1"/>
  <c r="H140" i="9"/>
  <c r="G140" i="9"/>
  <c r="F140" i="9"/>
  <c r="E140" i="9"/>
  <c r="H139" i="9"/>
  <c r="G139" i="9"/>
  <c r="E139" i="9" s="1"/>
  <c r="F139" i="9"/>
  <c r="B139" i="9" s="1"/>
  <c r="H138" i="9"/>
  <c r="G138" i="9"/>
  <c r="F138" i="9"/>
  <c r="E138" i="9"/>
  <c r="B138" i="9" s="1"/>
  <c r="H137" i="9"/>
  <c r="E137" i="9" s="1"/>
  <c r="G137" i="9"/>
  <c r="F137" i="9"/>
  <c r="H136" i="9"/>
  <c r="G136" i="9"/>
  <c r="E136" i="9" s="1"/>
  <c r="B136" i="9" s="1"/>
  <c r="F136" i="9"/>
  <c r="H135" i="9"/>
  <c r="G135" i="9"/>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H125" i="9"/>
  <c r="G125" i="9"/>
  <c r="F125" i="9"/>
  <c r="E125" i="9"/>
  <c r="B125" i="9" s="1"/>
  <c r="H124" i="9"/>
  <c r="G124" i="9"/>
  <c r="F124" i="9"/>
  <c r="E124" i="9"/>
  <c r="H123" i="9"/>
  <c r="G123" i="9"/>
  <c r="E123" i="9" s="1"/>
  <c r="F123" i="9"/>
  <c r="B123" i="9" s="1"/>
  <c r="H122" i="9"/>
  <c r="G122" i="9"/>
  <c r="F122" i="9"/>
  <c r="E122" i="9"/>
  <c r="B122" i="9" s="1"/>
  <c r="H121" i="9"/>
  <c r="E121" i="9" s="1"/>
  <c r="G121" i="9"/>
  <c r="F121" i="9"/>
  <c r="H120" i="9"/>
  <c r="G120" i="9"/>
  <c r="E120" i="9" s="1"/>
  <c r="B120" i="9" s="1"/>
  <c r="F120" i="9"/>
  <c r="H119" i="9"/>
  <c r="G119" i="9"/>
  <c r="F119" i="9"/>
  <c r="H118" i="9"/>
  <c r="E118" i="9" s="1"/>
  <c r="B118" i="9" s="1"/>
  <c r="G118" i="9"/>
  <c r="F118" i="9"/>
  <c r="H117" i="9"/>
  <c r="G117" i="9"/>
  <c r="F117" i="9"/>
  <c r="E117" i="9"/>
  <c r="B117" i="9" s="1"/>
  <c r="H116" i="9"/>
  <c r="G116" i="9"/>
  <c r="E116" i="9" s="1"/>
  <c r="F116" i="9"/>
  <c r="H115" i="9"/>
  <c r="G115" i="9"/>
  <c r="E115" i="9" s="1"/>
  <c r="B115" i="9" s="1"/>
  <c r="F115" i="9"/>
  <c r="H114" i="9"/>
  <c r="E114" i="9" s="1"/>
  <c r="G114" i="9"/>
  <c r="F114" i="9"/>
  <c r="B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E107" i="9" s="1"/>
  <c r="B107" i="9" s="1"/>
  <c r="F107" i="9"/>
  <c r="H106" i="9"/>
  <c r="E106" i="9" s="1"/>
  <c r="G106" i="9"/>
  <c r="F106" i="9"/>
  <c r="B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E99" i="9" s="1"/>
  <c r="B99" i="9" s="1"/>
  <c r="F99" i="9"/>
  <c r="H98" i="9"/>
  <c r="E98" i="9" s="1"/>
  <c r="G98" i="9"/>
  <c r="F98" i="9"/>
  <c r="B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E91" i="9" s="1"/>
  <c r="B91" i="9" s="1"/>
  <c r="F91" i="9"/>
  <c r="H90" i="9"/>
  <c r="E90" i="9" s="1"/>
  <c r="G90" i="9"/>
  <c r="F90" i="9"/>
  <c r="B90" i="9"/>
  <c r="H89" i="9"/>
  <c r="G89" i="9"/>
  <c r="F89" i="9"/>
  <c r="E89" i="9"/>
  <c r="B89" i="9" s="1"/>
  <c r="H88" i="9"/>
  <c r="G88" i="9"/>
  <c r="E88" i="9" s="1"/>
  <c r="F88" i="9"/>
  <c r="H87" i="9"/>
  <c r="G87" i="9"/>
  <c r="F87" i="9"/>
  <c r="H86" i="9"/>
  <c r="E86" i="9" s="1"/>
  <c r="B86" i="9" s="1"/>
  <c r="G86" i="9"/>
  <c r="F86" i="9"/>
  <c r="H85" i="9"/>
  <c r="G85" i="9"/>
  <c r="F85" i="9"/>
  <c r="E85" i="9"/>
  <c r="B85" i="9" s="1"/>
  <c r="H84" i="9"/>
  <c r="G84" i="9"/>
  <c r="E84" i="9" s="1"/>
  <c r="F84" i="9"/>
  <c r="H83" i="9"/>
  <c r="G83" i="9"/>
  <c r="E83" i="9" s="1"/>
  <c r="B83" i="9" s="1"/>
  <c r="F83" i="9"/>
  <c r="H82" i="9"/>
  <c r="E82" i="9" s="1"/>
  <c r="G82" i="9"/>
  <c r="F82" i="9"/>
  <c r="B82" i="9"/>
  <c r="H81" i="9"/>
  <c r="E81" i="9" s="1"/>
  <c r="B81" i="9" s="1"/>
  <c r="G81" i="9"/>
  <c r="F81" i="9"/>
  <c r="H80" i="9"/>
  <c r="G80" i="9"/>
  <c r="E80" i="9" s="1"/>
  <c r="F80" i="9"/>
  <c r="H79" i="9"/>
  <c r="G79" i="9"/>
  <c r="F79" i="9"/>
  <c r="H78" i="9"/>
  <c r="E78" i="9" s="1"/>
  <c r="B78" i="9" s="1"/>
  <c r="G78" i="9"/>
  <c r="F78" i="9"/>
  <c r="H77" i="9"/>
  <c r="G77" i="9"/>
  <c r="F77" i="9"/>
  <c r="E77" i="9"/>
  <c r="B77" i="9" s="1"/>
  <c r="H76" i="9"/>
  <c r="G76" i="9"/>
  <c r="E76" i="9" s="1"/>
  <c r="F76" i="9"/>
  <c r="H75" i="9"/>
  <c r="G75" i="9"/>
  <c r="E75" i="9" s="1"/>
  <c r="B75" i="9" s="1"/>
  <c r="F75" i="9"/>
  <c r="H74" i="9"/>
  <c r="E74" i="9" s="1"/>
  <c r="G74" i="9"/>
  <c r="F74" i="9"/>
  <c r="B74" i="9"/>
  <c r="H73" i="9"/>
  <c r="G73" i="9"/>
  <c r="F73" i="9"/>
  <c r="E73" i="9"/>
  <c r="B73" i="9" s="1"/>
  <c r="H72" i="9"/>
  <c r="G72" i="9"/>
  <c r="E72" i="9" s="1"/>
  <c r="F72" i="9"/>
  <c r="H71" i="9"/>
  <c r="G71" i="9"/>
  <c r="F71" i="9"/>
  <c r="H70" i="9"/>
  <c r="E70" i="9" s="1"/>
  <c r="B70" i="9" s="1"/>
  <c r="G70" i="9"/>
  <c r="F70" i="9"/>
  <c r="H69" i="9"/>
  <c r="G69" i="9"/>
  <c r="F69" i="9"/>
  <c r="E69" i="9"/>
  <c r="B69" i="9" s="1"/>
  <c r="H68" i="9"/>
  <c r="G68" i="9"/>
  <c r="E68" i="9" s="1"/>
  <c r="F68" i="9"/>
  <c r="H67" i="9"/>
  <c r="G67" i="9"/>
  <c r="E67" i="9" s="1"/>
  <c r="B67" i="9" s="1"/>
  <c r="F67" i="9"/>
  <c r="H66" i="9"/>
  <c r="E66" i="9" s="1"/>
  <c r="G66" i="9"/>
  <c r="F66" i="9"/>
  <c r="B66" i="9"/>
  <c r="H65" i="9"/>
  <c r="G65" i="9"/>
  <c r="F65" i="9"/>
  <c r="E65" i="9"/>
  <c r="B65" i="9" s="1"/>
  <c r="H64" i="9"/>
  <c r="G64" i="9"/>
  <c r="E64" i="9" s="1"/>
  <c r="F64" i="9"/>
  <c r="H63" i="9"/>
  <c r="G63" i="9"/>
  <c r="F63" i="9"/>
  <c r="H62" i="9"/>
  <c r="E62" i="9" s="1"/>
  <c r="B62" i="9" s="1"/>
  <c r="G62" i="9"/>
  <c r="F62" i="9"/>
  <c r="H61" i="9"/>
  <c r="G61" i="9"/>
  <c r="F61" i="9"/>
  <c r="E61" i="9"/>
  <c r="B61" i="9" s="1"/>
  <c r="H60" i="9"/>
  <c r="G60" i="9"/>
  <c r="E60" i="9" s="1"/>
  <c r="F60" i="9"/>
  <c r="H59" i="9"/>
  <c r="G59" i="9"/>
  <c r="E59" i="9" s="1"/>
  <c r="B59" i="9" s="1"/>
  <c r="F59" i="9"/>
  <c r="H58" i="9"/>
  <c r="E58" i="9" s="1"/>
  <c r="G58" i="9"/>
  <c r="F58" i="9"/>
  <c r="B58" i="9"/>
  <c r="H57" i="9"/>
  <c r="G57" i="9"/>
  <c r="E57" i="9" s="1"/>
  <c r="B57" i="9" s="1"/>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E49" i="9"/>
  <c r="B49" i="9" s="1"/>
  <c r="H48" i="9"/>
  <c r="G48" i="9"/>
  <c r="F48" i="9"/>
  <c r="H47" i="9"/>
  <c r="G47" i="9"/>
  <c r="F47" i="9"/>
  <c r="H46" i="9"/>
  <c r="E46" i="9" s="1"/>
  <c r="B46" i="9" s="1"/>
  <c r="G46" i="9"/>
  <c r="F46" i="9"/>
  <c r="H45" i="9"/>
  <c r="G45" i="9"/>
  <c r="F45" i="9"/>
  <c r="E45" i="9"/>
  <c r="B45" i="9" s="1"/>
  <c r="H44" i="9"/>
  <c r="G44" i="9"/>
  <c r="E44" i="9" s="1"/>
  <c r="F44" i="9"/>
  <c r="H43" i="9"/>
  <c r="G43" i="9"/>
  <c r="E43" i="9" s="1"/>
  <c r="B43" i="9" s="1"/>
  <c r="F43" i="9"/>
  <c r="H42" i="9"/>
  <c r="E42" i="9" s="1"/>
  <c r="G42" i="9"/>
  <c r="F42" i="9"/>
  <c r="B42" i="9"/>
  <c r="H41" i="9"/>
  <c r="G41" i="9"/>
  <c r="F41" i="9"/>
  <c r="E41" i="9"/>
  <c r="B41" i="9" s="1"/>
  <c r="H40" i="9"/>
  <c r="G40" i="9"/>
  <c r="E40" i="9" s="1"/>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I10" i="9"/>
  <c r="F4" i="9"/>
  <c r="O3" i="9"/>
  <c r="G296" i="9" s="1"/>
  <c r="E296" i="9" s="1"/>
  <c r="B296" i="9" s="1"/>
  <c r="I3" i="9"/>
  <c r="G300" i="9" s="1"/>
  <c r="E300" i="9" s="1"/>
  <c r="B300" i="9" s="1"/>
  <c r="H3" i="9"/>
  <c r="G3" i="9"/>
  <c r="D104" i="8"/>
  <c r="I41" i="3" s="1"/>
  <c r="D97" i="8"/>
  <c r="D92" i="8"/>
  <c r="C1669" i="1" s="1"/>
  <c r="H1669" i="1" s="1"/>
  <c r="D87" i="8"/>
  <c r="D82" i="8"/>
  <c r="C1659" i="1" s="1"/>
  <c r="G1659" i="1" s="1"/>
  <c r="D77" i="8"/>
  <c r="D72" i="8"/>
  <c r="D67" i="8"/>
  <c r="D62" i="8"/>
  <c r="D57" i="8"/>
  <c r="C1634" i="1" s="1"/>
  <c r="H1634" i="1" s="1"/>
  <c r="D52" i="8"/>
  <c r="C1629" i="1" s="1"/>
  <c r="D46" i="8"/>
  <c r="D37" i="8"/>
  <c r="C1614" i="1" s="1"/>
  <c r="D27" i="8"/>
  <c r="C1604" i="1" s="1"/>
  <c r="D18" i="8"/>
  <c r="D8" i="8"/>
  <c r="D6" i="8"/>
  <c r="E44" i="7"/>
  <c r="D44" i="7"/>
  <c r="E39" i="7"/>
  <c r="E38" i="7" s="1"/>
  <c r="D39" i="7"/>
  <c r="E30" i="7"/>
  <c r="D30" i="7"/>
  <c r="E23" i="7"/>
  <c r="D23" i="7"/>
  <c r="E22" i="7"/>
  <c r="D22" i="7"/>
  <c r="D5" i="7" s="1"/>
  <c r="H33" i="3" s="1"/>
  <c r="E14" i="7"/>
  <c r="D14" i="7"/>
  <c r="E7" i="7"/>
  <c r="E6" i="7" s="1"/>
  <c r="E5" i="7" s="1"/>
  <c r="D7" i="7"/>
  <c r="D6" i="7" s="1"/>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2" i="6" s="1"/>
  <c r="F121" i="6"/>
  <c r="F120" i="6"/>
  <c r="F119" i="6"/>
  <c r="F118" i="6"/>
  <c r="E118" i="6"/>
  <c r="D118" i="6"/>
  <c r="F117" i="6"/>
  <c r="F116" i="6"/>
  <c r="E115" i="6"/>
  <c r="E114" i="6" s="1"/>
  <c r="D1510"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H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H1424" i="1" s="1"/>
  <c r="D28" i="6"/>
  <c r="F28" i="6" s="1"/>
  <c r="F27" i="6"/>
  <c r="F26" i="6"/>
  <c r="F25" i="6"/>
  <c r="F24" i="6"/>
  <c r="F23" i="6"/>
  <c r="E22" i="6"/>
  <c r="D1418" i="1" s="1"/>
  <c r="D22" i="6"/>
  <c r="F21" i="6"/>
  <c r="F20" i="6"/>
  <c r="F19" i="6"/>
  <c r="F18" i="6"/>
  <c r="F17" i="6"/>
  <c r="F16" i="6"/>
  <c r="F15" i="6"/>
  <c r="F14" i="6"/>
  <c r="E13" i="6"/>
  <c r="D13" i="6"/>
  <c r="F13" i="6" s="1"/>
  <c r="F12" i="6"/>
  <c r="F11" i="6"/>
  <c r="E10" i="6"/>
  <c r="D10" i="6"/>
  <c r="F10" i="6" s="1"/>
  <c r="F9" i="6"/>
  <c r="F8" i="6"/>
  <c r="F7" i="6"/>
  <c r="F6" i="6"/>
  <c r="E6" i="6"/>
  <c r="D6" i="6"/>
  <c r="D5" i="6" s="1"/>
  <c r="H27" i="3"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F256" i="5"/>
  <c r="E256" i="5"/>
  <c r="D256" i="5"/>
  <c r="E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339" i="9" s="1"/>
  <c r="B339" i="9" s="1"/>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7" i="5" s="1"/>
  <c r="F196" i="5"/>
  <c r="F195" i="5"/>
  <c r="F194" i="5"/>
  <c r="F193" i="5"/>
  <c r="F192" i="5"/>
  <c r="F191" i="5"/>
  <c r="F190" i="5"/>
  <c r="F189" i="5"/>
  <c r="F188" i="5"/>
  <c r="F187" i="5"/>
  <c r="E186" i="5"/>
  <c r="E178" i="5" s="1"/>
  <c r="H336" i="9" s="1"/>
  <c r="D186" i="5"/>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1061" i="1" s="1"/>
  <c r="D56" i="5"/>
  <c r="F55" i="5"/>
  <c r="F54" i="5"/>
  <c r="F53" i="5"/>
  <c r="E52" i="5"/>
  <c r="D1057" i="1" s="1"/>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6" i="4" s="1"/>
  <c r="F635" i="4"/>
  <c r="F634" i="4"/>
  <c r="E633" i="4"/>
  <c r="D633" i="4"/>
  <c r="F633" i="4" s="1"/>
  <c r="F632" i="4"/>
  <c r="F631" i="4"/>
  <c r="F630"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597" i="1" s="1"/>
  <c r="D603" i="4"/>
  <c r="F603" i="4" s="1"/>
  <c r="F602" i="4"/>
  <c r="F601" i="4"/>
  <c r="F600" i="4"/>
  <c r="F599" i="4"/>
  <c r="E598" i="4"/>
  <c r="D598" i="4"/>
  <c r="C592" i="1" s="1"/>
  <c r="F596" i="4"/>
  <c r="F595" i="4"/>
  <c r="E594" i="4"/>
  <c r="D594" i="4"/>
  <c r="F593" i="4"/>
  <c r="F592" i="4"/>
  <c r="E591" i="4"/>
  <c r="D585" i="1" s="1"/>
  <c r="D591" i="4"/>
  <c r="F590" i="4"/>
  <c r="E589" i="4"/>
  <c r="D589" i="4"/>
  <c r="C583" i="1" s="1"/>
  <c r="F588" i="4"/>
  <c r="F587" i="4"/>
  <c r="F586" i="4"/>
  <c r="F585" i="4"/>
  <c r="E585" i="4"/>
  <c r="D585" i="4"/>
  <c r="E584" i="4"/>
  <c r="D578" i="1" s="1"/>
  <c r="F583" i="4"/>
  <c r="F582" i="4"/>
  <c r="F581" i="4"/>
  <c r="E581" i="4"/>
  <c r="D581" i="4"/>
  <c r="F580" i="4"/>
  <c r="F579" i="4"/>
  <c r="E578" i="4"/>
  <c r="D578" i="4"/>
  <c r="F577" i="4"/>
  <c r="F576" i="4"/>
  <c r="E575" i="4"/>
  <c r="D569" i="1"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C536" i="1" s="1"/>
  <c r="F541" i="4"/>
  <c r="F540" i="4"/>
  <c r="F539" i="4"/>
  <c r="F538" i="4"/>
  <c r="F537" i="4"/>
  <c r="E537" i="4"/>
  <c r="D537" i="4"/>
  <c r="E536" i="4"/>
  <c r="F534" i="4"/>
  <c r="F533" i="4"/>
  <c r="F532" i="4"/>
  <c r="E532" i="4"/>
  <c r="D532" i="4"/>
  <c r="F531" i="4"/>
  <c r="F530" i="4"/>
  <c r="F529" i="4"/>
  <c r="E529" i="4"/>
  <c r="D529" i="4"/>
  <c r="F528" i="4"/>
  <c r="F527" i="4"/>
  <c r="E526" i="4"/>
  <c r="D526" i="4"/>
  <c r="F525" i="4"/>
  <c r="F524" i="4"/>
  <c r="E523" i="4"/>
  <c r="E522" i="4" s="1"/>
  <c r="D516" i="1" s="1"/>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7" i="4"/>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60" i="1" s="1"/>
  <c r="D473" i="4"/>
  <c r="F472" i="4"/>
  <c r="F471" i="4"/>
  <c r="F470" i="4"/>
  <c r="E470" i="4"/>
  <c r="D470" i="4"/>
  <c r="F469" i="4"/>
  <c r="F468" i="4"/>
  <c r="F467" i="4"/>
  <c r="E467" i="4"/>
  <c r="D467" i="4"/>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E431" i="4" s="1"/>
  <c r="D437" i="4"/>
  <c r="F436" i="4"/>
  <c r="F435" i="4"/>
  <c r="F434" i="4"/>
  <c r="F433" i="4"/>
  <c r="E432" i="4"/>
  <c r="D432" i="4"/>
  <c r="E428" i="4"/>
  <c r="D423" i="1" s="1"/>
  <c r="D428" i="4"/>
  <c r="F428" i="4" s="1"/>
  <c r="E427" i="4"/>
  <c r="D422" i="1" s="1"/>
  <c r="H422" i="1" s="1"/>
  <c r="D427" i="4"/>
  <c r="F426" i="4"/>
  <c r="E426" i="4"/>
  <c r="D421" i="1" s="1"/>
  <c r="D426" i="4"/>
  <c r="D647" i="4" s="1"/>
  <c r="F421" i="4"/>
  <c r="F420" i="4"/>
  <c r="F419" i="4"/>
  <c r="F416" i="4"/>
  <c r="F415" i="4"/>
  <c r="F414" i="4"/>
  <c r="F413" i="4"/>
  <c r="F412" i="4"/>
  <c r="E412" i="4"/>
  <c r="D412" i="4"/>
  <c r="F411" i="4"/>
  <c r="F410" i="4"/>
  <c r="E410" i="4"/>
  <c r="D410" i="4"/>
  <c r="F409" i="4"/>
  <c r="F408" i="4"/>
  <c r="E407" i="4"/>
  <c r="D407" i="4"/>
  <c r="C402" i="1" s="1"/>
  <c r="E406" i="4"/>
  <c r="F405" i="4"/>
  <c r="F404" i="4"/>
  <c r="F403" i="4"/>
  <c r="F402" i="4"/>
  <c r="E401" i="4"/>
  <c r="D396" i="1" s="1"/>
  <c r="H396" i="1" s="1"/>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5" i="4"/>
  <c r="F334" i="4"/>
  <c r="F333" i="4"/>
  <c r="F332" i="4"/>
  <c r="F331" i="4"/>
  <c r="F330" i="4"/>
  <c r="F329" i="4"/>
  <c r="F328" i="4"/>
  <c r="E327" i="4"/>
  <c r="D327" i="4"/>
  <c r="F326" i="4"/>
  <c r="F325" i="4"/>
  <c r="F324" i="4"/>
  <c r="F323" i="4"/>
  <c r="F322" i="4"/>
  <c r="E322" i="4"/>
  <c r="D322" i="4"/>
  <c r="E321" i="4"/>
  <c r="D316" i="1" s="1"/>
  <c r="F320" i="4"/>
  <c r="F319" i="4"/>
  <c r="F318" i="4"/>
  <c r="F317" i="4"/>
  <c r="F316" i="4"/>
  <c r="F315" i="4"/>
  <c r="F314" i="4"/>
  <c r="E314" i="4"/>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E273" i="4" s="1"/>
  <c r="D269" i="1" s="1"/>
  <c r="D274" i="4"/>
  <c r="D273" i="4"/>
  <c r="F272" i="4"/>
  <c r="F271" i="4"/>
  <c r="F270" i="4"/>
  <c r="E269" i="4"/>
  <c r="E262" i="4" s="1"/>
  <c r="D269" i="4"/>
  <c r="F268" i="4"/>
  <c r="F267" i="4"/>
  <c r="F266" i="4"/>
  <c r="F265" i="4"/>
  <c r="F264" i="4"/>
  <c r="F263" i="4"/>
  <c r="E263" i="4"/>
  <c r="D263" i="4"/>
  <c r="D262" i="4"/>
  <c r="F261" i="4"/>
  <c r="F260" i="4"/>
  <c r="F259" i="4"/>
  <c r="F258" i="4"/>
  <c r="E257" i="4"/>
  <c r="D257" i="4"/>
  <c r="F257" i="4" s="1"/>
  <c r="F256" i="4"/>
  <c r="F255" i="4"/>
  <c r="F254" i="4"/>
  <c r="E254" i="4"/>
  <c r="D250" i="1" s="1"/>
  <c r="H250" i="1" s="1"/>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E231" i="4"/>
  <c r="D231" i="4"/>
  <c r="F231" i="4" s="1"/>
  <c r="D230" i="4"/>
  <c r="F229" i="4"/>
  <c r="F228" i="4"/>
  <c r="F227" i="4"/>
  <c r="F226" i="4"/>
  <c r="F225" i="4"/>
  <c r="E225" i="4"/>
  <c r="D225" i="4"/>
  <c r="F224" i="4"/>
  <c r="F223" i="4"/>
  <c r="E222" i="4"/>
  <c r="D222" i="4"/>
  <c r="C218" i="1" s="1"/>
  <c r="H218" i="1" s="1"/>
  <c r="E221" i="4"/>
  <c r="F220" i="4"/>
  <c r="F219" i="4"/>
  <c r="F218" i="4"/>
  <c r="F217" i="4"/>
  <c r="E216" i="4"/>
  <c r="D212" i="1" s="1"/>
  <c r="H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1" i="1" s="1"/>
  <c r="D165" i="4"/>
  <c r="D164" i="4"/>
  <c r="C160" i="1"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D129" i="4"/>
  <c r="F129" i="4" s="1"/>
  <c r="F128" i="4"/>
  <c r="F127" i="4"/>
  <c r="E126" i="4"/>
  <c r="D122" i="1" s="1"/>
  <c r="D126" i="4"/>
  <c r="D125" i="4"/>
  <c r="F124" i="4"/>
  <c r="F123" i="4"/>
  <c r="F122" i="4"/>
  <c r="F121" i="4"/>
  <c r="E120" i="4"/>
  <c r="D120" i="4"/>
  <c r="F120" i="4" s="1"/>
  <c r="F119" i="4"/>
  <c r="F118" i="4"/>
  <c r="F117" i="4"/>
  <c r="F116" i="4"/>
  <c r="F115" i="4"/>
  <c r="F114" i="4"/>
  <c r="F113" i="4"/>
  <c r="E112" i="4"/>
  <c r="D108" i="1" s="1"/>
  <c r="G108" i="1" s="1"/>
  <c r="D112" i="4"/>
  <c r="F111" i="4"/>
  <c r="F110" i="4"/>
  <c r="F109" i="4"/>
  <c r="F108" i="4"/>
  <c r="E107" i="4"/>
  <c r="D107" i="4"/>
  <c r="F107" i="4" s="1"/>
  <c r="D106" i="4"/>
  <c r="C102" i="1" s="1"/>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79" i="1" s="1"/>
  <c r="D83" i="4"/>
  <c r="F83" i="4" s="1"/>
  <c r="D82" i="4"/>
  <c r="F81" i="4"/>
  <c r="F80" i="4"/>
  <c r="F79" i="4"/>
  <c r="F78" i="4"/>
  <c r="E77" i="4"/>
  <c r="F77" i="4" s="1"/>
  <c r="D77" i="4"/>
  <c r="F76" i="4"/>
  <c r="F75" i="4"/>
  <c r="E74" i="4"/>
  <c r="D74" i="4"/>
  <c r="F74" i="4" s="1"/>
  <c r="F73" i="4"/>
  <c r="F72" i="4"/>
  <c r="E71" i="4"/>
  <c r="D71" i="4"/>
  <c r="F71" i="4" s="1"/>
  <c r="F70" i="4"/>
  <c r="F69" i="4"/>
  <c r="E68" i="4"/>
  <c r="D64" i="1" s="1"/>
  <c r="D68" i="4"/>
  <c r="F67" i="4"/>
  <c r="F66" i="4"/>
  <c r="F65" i="4"/>
  <c r="F64" i="4"/>
  <c r="E64" i="4"/>
  <c r="D64" i="4"/>
  <c r="F63" i="4"/>
  <c r="F62" i="4"/>
  <c r="E61" i="4"/>
  <c r="D61" i="4"/>
  <c r="F61" i="4" s="1"/>
  <c r="F60" i="4"/>
  <c r="F59" i="4"/>
  <c r="E58" i="4"/>
  <c r="D54" i="1" s="1"/>
  <c r="D58" i="4"/>
  <c r="F57" i="4"/>
  <c r="F56" i="4"/>
  <c r="F55" i="4"/>
  <c r="F54" i="4"/>
  <c r="E53" i="4"/>
  <c r="D53" i="4"/>
  <c r="F53" i="4" s="1"/>
  <c r="F52" i="4"/>
  <c r="F51" i="4"/>
  <c r="E50" i="4"/>
  <c r="D46" i="1" s="1"/>
  <c r="D50" i="4"/>
  <c r="F48" i="4"/>
  <c r="F47" i="4"/>
  <c r="F46" i="4"/>
  <c r="F45" i="4"/>
  <c r="F44" i="4"/>
  <c r="E44" i="4"/>
  <c r="D44" i="4"/>
  <c r="F43" i="4"/>
  <c r="E43" i="4"/>
  <c r="D39" i="1" s="1"/>
  <c r="H39" i="1" s="1"/>
  <c r="D43" i="4"/>
  <c r="F42" i="4"/>
  <c r="F41" i="4"/>
  <c r="F40" i="4"/>
  <c r="E39" i="4"/>
  <c r="D39" i="4"/>
  <c r="F39" i="4" s="1"/>
  <c r="F38" i="4"/>
  <c r="F37" i="4"/>
  <c r="E36" i="4"/>
  <c r="D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4" i="1" s="1"/>
  <c r="D8" i="4"/>
  <c r="G41" i="3"/>
  <c r="B41" i="3"/>
  <c r="G40" i="3"/>
  <c r="B40" i="3"/>
  <c r="G39" i="3"/>
  <c r="B39" i="3"/>
  <c r="H38" i="3"/>
  <c r="G38" i="3"/>
  <c r="B38" i="3"/>
  <c r="I36" i="3"/>
  <c r="H36" i="3"/>
  <c r="G36" i="3"/>
  <c r="B36" i="3"/>
  <c r="I35"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H1683" i="1" s="1"/>
  <c r="H1682" i="1"/>
  <c r="G1682" i="1"/>
  <c r="C1682" i="1"/>
  <c r="C1681" i="1"/>
  <c r="H1681" i="1" s="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G1670" i="1"/>
  <c r="C1670" i="1"/>
  <c r="H1670" i="1" s="1"/>
  <c r="C1668" i="1"/>
  <c r="H1667" i="1"/>
  <c r="G1667" i="1"/>
  <c r="C1667" i="1"/>
  <c r="H1666" i="1"/>
  <c r="G1666" i="1"/>
  <c r="C1666" i="1"/>
  <c r="C1665" i="1"/>
  <c r="H1665" i="1" s="1"/>
  <c r="C1664" i="1"/>
  <c r="H1663" i="1"/>
  <c r="G1663" i="1"/>
  <c r="C1663" i="1"/>
  <c r="H1662" i="1"/>
  <c r="G1662" i="1"/>
  <c r="C1662" i="1"/>
  <c r="G1661" i="1"/>
  <c r="C1661" i="1"/>
  <c r="H1661" i="1" s="1"/>
  <c r="C1660" i="1"/>
  <c r="H1659" i="1"/>
  <c r="H1658" i="1"/>
  <c r="G1658" i="1"/>
  <c r="C1658" i="1"/>
  <c r="C1657" i="1"/>
  <c r="H1657" i="1" s="1"/>
  <c r="C1656" i="1"/>
  <c r="H1655" i="1"/>
  <c r="G1655" i="1"/>
  <c r="C1655" i="1"/>
  <c r="H1654" i="1"/>
  <c r="G1654" i="1"/>
  <c r="C1654" i="1"/>
  <c r="G1653" i="1"/>
  <c r="C1653" i="1"/>
  <c r="H1653" i="1" s="1"/>
  <c r="C1652" i="1"/>
  <c r="H1651" i="1"/>
  <c r="G1651" i="1"/>
  <c r="C1651" i="1"/>
  <c r="H1650" i="1"/>
  <c r="G1650" i="1"/>
  <c r="C1650" i="1"/>
  <c r="G1649" i="1"/>
  <c r="C1649" i="1"/>
  <c r="H1649" i="1" s="1"/>
  <c r="C1648" i="1"/>
  <c r="H1647" i="1"/>
  <c r="G1647" i="1"/>
  <c r="C1647" i="1"/>
  <c r="H1646" i="1"/>
  <c r="G1646" i="1"/>
  <c r="C1646" i="1"/>
  <c r="C1645" i="1"/>
  <c r="H1645" i="1" s="1"/>
  <c r="C1644" i="1"/>
  <c r="H1643" i="1"/>
  <c r="G1643" i="1"/>
  <c r="C1643" i="1"/>
  <c r="H1642" i="1"/>
  <c r="G1642" i="1"/>
  <c r="C1642" i="1"/>
  <c r="C1641" i="1"/>
  <c r="H1641" i="1" s="1"/>
  <c r="C1640" i="1"/>
  <c r="C1638" i="1"/>
  <c r="H1638" i="1" s="1"/>
  <c r="C1637" i="1"/>
  <c r="H1637" i="1" s="1"/>
  <c r="C1636" i="1"/>
  <c r="C1635" i="1"/>
  <c r="H1635" i="1" s="1"/>
  <c r="C1633" i="1"/>
  <c r="H1633" i="1" s="1"/>
  <c r="C1632" i="1"/>
  <c r="H1631" i="1"/>
  <c r="G1631" i="1"/>
  <c r="C1631" i="1"/>
  <c r="C1630" i="1"/>
  <c r="H1630" i="1" s="1"/>
  <c r="H1627" i="1"/>
  <c r="G1627" i="1"/>
  <c r="C1627" i="1"/>
  <c r="H1626" i="1"/>
  <c r="G1626" i="1"/>
  <c r="C1626" i="1"/>
  <c r="G1625" i="1"/>
  <c r="C1625" i="1"/>
  <c r="H1625" i="1" s="1"/>
  <c r="C1624" i="1"/>
  <c r="C1620" i="1"/>
  <c r="H1619" i="1"/>
  <c r="G1619" i="1"/>
  <c r="C1619" i="1"/>
  <c r="H1618" i="1"/>
  <c r="G1618" i="1"/>
  <c r="C1618" i="1"/>
  <c r="G1617" i="1"/>
  <c r="C1617" i="1"/>
  <c r="H1617" i="1" s="1"/>
  <c r="C1616" i="1"/>
  <c r="H1615" i="1"/>
  <c r="G1615" i="1"/>
  <c r="C1615" i="1"/>
  <c r="H1614" i="1"/>
  <c r="G1614" i="1"/>
  <c r="C1613" i="1"/>
  <c r="H1613" i="1" s="1"/>
  <c r="C1612" i="1"/>
  <c r="H1611" i="1"/>
  <c r="G1611" i="1"/>
  <c r="C1611" i="1"/>
  <c r="H1610" i="1"/>
  <c r="C1610" i="1"/>
  <c r="G1610" i="1" s="1"/>
  <c r="G1609" i="1"/>
  <c r="C1609" i="1"/>
  <c r="H1609" i="1" s="1"/>
  <c r="C1608" i="1"/>
  <c r="C1607" i="1"/>
  <c r="H1607" i="1" s="1"/>
  <c r="C1606" i="1"/>
  <c r="H1606" i="1" s="1"/>
  <c r="C1605" i="1"/>
  <c r="H1605" i="1" s="1"/>
  <c r="C1603" i="1"/>
  <c r="H1603" i="1" s="1"/>
  <c r="C1601" i="1"/>
  <c r="H1601" i="1" s="1"/>
  <c r="C1600" i="1"/>
  <c r="H1599" i="1"/>
  <c r="G1599" i="1"/>
  <c r="C1599" i="1"/>
  <c r="H1598" i="1"/>
  <c r="G1598" i="1"/>
  <c r="C1598" i="1"/>
  <c r="C1597" i="1"/>
  <c r="H1597" i="1" s="1"/>
  <c r="C1596" i="1"/>
  <c r="H1595" i="1"/>
  <c r="G1595" i="1"/>
  <c r="C1595" i="1"/>
  <c r="C1594" i="1"/>
  <c r="H1594" i="1" s="1"/>
  <c r="C1593" i="1"/>
  <c r="H1593" i="1" s="1"/>
  <c r="C1592" i="1"/>
  <c r="H1591" i="1"/>
  <c r="C1591" i="1"/>
  <c r="G1591" i="1" s="1"/>
  <c r="H1590" i="1"/>
  <c r="G1590" i="1"/>
  <c r="C1590" i="1"/>
  <c r="G1589" i="1"/>
  <c r="C1589" i="1"/>
  <c r="H1589" i="1" s="1"/>
  <c r="C1588" i="1"/>
  <c r="C1587" i="1"/>
  <c r="H1587" i="1" s="1"/>
  <c r="H1586" i="1"/>
  <c r="C1586" i="1"/>
  <c r="G1586" i="1" s="1"/>
  <c r="C1585" i="1"/>
  <c r="H1585" i="1" s="1"/>
  <c r="C1584" i="1"/>
  <c r="H1582" i="1"/>
  <c r="G1582" i="1"/>
  <c r="C1582" i="1"/>
  <c r="D1581" i="1"/>
  <c r="C1581" i="1"/>
  <c r="H1581" i="1" s="1"/>
  <c r="D1580" i="1"/>
  <c r="J1580" i="1" s="1"/>
  <c r="C1580" i="1"/>
  <c r="H1580" i="1" s="1"/>
  <c r="D1579" i="1"/>
  <c r="C1579" i="1"/>
  <c r="H1579" i="1" s="1"/>
  <c r="D1578" i="1"/>
  <c r="J1578" i="1" s="1"/>
  <c r="C1578" i="1"/>
  <c r="H1578" i="1" s="1"/>
  <c r="G1577" i="1"/>
  <c r="D1577" i="1"/>
  <c r="C1577" i="1"/>
  <c r="H1577" i="1" s="1"/>
  <c r="D1576" i="1"/>
  <c r="C1576" i="1"/>
  <c r="J1575" i="1"/>
  <c r="G1575" i="1"/>
  <c r="D1575" i="1"/>
  <c r="C1575" i="1"/>
  <c r="H1575" i="1" s="1"/>
  <c r="D1574" i="1"/>
  <c r="C1574" i="1"/>
  <c r="J1573" i="1"/>
  <c r="G1573" i="1"/>
  <c r="D1573" i="1"/>
  <c r="C1573" i="1"/>
  <c r="H1573" i="1" s="1"/>
  <c r="D1572" i="1"/>
  <c r="D1571" i="1"/>
  <c r="D1570" i="1"/>
  <c r="C1570" i="1"/>
  <c r="J1569" i="1"/>
  <c r="G1569" i="1"/>
  <c r="D1569" i="1"/>
  <c r="C1569" i="1"/>
  <c r="H1569" i="1" s="1"/>
  <c r="D1568" i="1"/>
  <c r="C1568" i="1"/>
  <c r="J1567" i="1"/>
  <c r="G1567" i="1"/>
  <c r="D1567" i="1"/>
  <c r="C1567" i="1"/>
  <c r="H1567" i="1" s="1"/>
  <c r="D1566" i="1"/>
  <c r="C1566" i="1"/>
  <c r="J1565" i="1"/>
  <c r="G1565" i="1"/>
  <c r="D1565" i="1"/>
  <c r="C1565" i="1"/>
  <c r="H1565" i="1" s="1"/>
  <c r="D1564" i="1"/>
  <c r="C1564" i="1"/>
  <c r="H1563" i="1"/>
  <c r="D1563" i="1"/>
  <c r="C1563" i="1"/>
  <c r="G1563" i="1" s="1"/>
  <c r="J1562" i="1"/>
  <c r="G1562" i="1"/>
  <c r="D1562" i="1"/>
  <c r="C1562" i="1"/>
  <c r="H1561" i="1"/>
  <c r="D1561" i="1"/>
  <c r="C1561" i="1"/>
  <c r="J1560" i="1"/>
  <c r="G1560" i="1"/>
  <c r="D1560" i="1"/>
  <c r="C1560" i="1"/>
  <c r="H1559" i="1"/>
  <c r="D1559" i="1"/>
  <c r="C1559" i="1"/>
  <c r="J1558" i="1"/>
  <c r="G1558" i="1"/>
  <c r="D1558" i="1"/>
  <c r="C1558" i="1"/>
  <c r="H1557" i="1"/>
  <c r="D1557" i="1"/>
  <c r="C1557" i="1"/>
  <c r="D1556" i="1"/>
  <c r="C1556" i="1"/>
  <c r="G1556" i="1" s="1"/>
  <c r="D1555" i="1"/>
  <c r="D1554" i="1"/>
  <c r="J1554" i="1" s="1"/>
  <c r="C1554" i="1"/>
  <c r="H1554" i="1" s="1"/>
  <c r="D1553" i="1"/>
  <c r="C1553" i="1"/>
  <c r="D1552" i="1"/>
  <c r="J1552" i="1" s="1"/>
  <c r="C1552" i="1"/>
  <c r="H1552" i="1" s="1"/>
  <c r="D1551" i="1"/>
  <c r="C1551" i="1"/>
  <c r="D1550" i="1"/>
  <c r="J1550" i="1" s="1"/>
  <c r="C1550" i="1"/>
  <c r="H1550" i="1" s="1"/>
  <c r="D1549" i="1"/>
  <c r="C1549" i="1"/>
  <c r="D1548" i="1"/>
  <c r="J1548" i="1" s="1"/>
  <c r="C1548" i="1"/>
  <c r="H1548" i="1" s="1"/>
  <c r="H1547" i="1"/>
  <c r="G1547" i="1"/>
  <c r="D1547" i="1"/>
  <c r="C1547" i="1"/>
  <c r="J1547" i="1" s="1"/>
  <c r="D1546" i="1"/>
  <c r="C1546" i="1"/>
  <c r="H1545" i="1"/>
  <c r="G1545" i="1"/>
  <c r="D1545" i="1"/>
  <c r="J1545" i="1" s="1"/>
  <c r="C1545" i="1"/>
  <c r="D1544" i="1"/>
  <c r="C1544" i="1"/>
  <c r="H1543" i="1"/>
  <c r="G1543" i="1"/>
  <c r="D1543" i="1"/>
  <c r="J1543" i="1" s="1"/>
  <c r="C1543" i="1"/>
  <c r="D1542" i="1"/>
  <c r="C1542" i="1"/>
  <c r="H1541" i="1"/>
  <c r="G1541" i="1"/>
  <c r="D1541" i="1"/>
  <c r="J1541" i="1" s="1"/>
  <c r="C1541" i="1"/>
  <c r="D1540" i="1"/>
  <c r="H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C1526" i="1"/>
  <c r="H1525" i="1"/>
  <c r="C1525"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D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3" i="1"/>
  <c r="G1423" i="1"/>
  <c r="D1423" i="1"/>
  <c r="C1423" i="1"/>
  <c r="H1422" i="1"/>
  <c r="G1422" i="1"/>
  <c r="D1422" i="1"/>
  <c r="C1422" i="1"/>
  <c r="H1421" i="1"/>
  <c r="G1421" i="1"/>
  <c r="D1421" i="1"/>
  <c r="C1421" i="1"/>
  <c r="H1420" i="1"/>
  <c r="G1420" i="1"/>
  <c r="D1420" i="1"/>
  <c r="C1420" i="1"/>
  <c r="H1419" i="1"/>
  <c r="G1419" i="1"/>
  <c r="D1419" i="1"/>
  <c r="C1419"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D1395" i="1"/>
  <c r="C1395" i="1"/>
  <c r="H1395" i="1" s="1"/>
  <c r="H1394" i="1"/>
  <c r="G1394" i="1"/>
  <c r="D1394" i="1"/>
  <c r="C1394" i="1"/>
  <c r="H1393" i="1"/>
  <c r="G1393" i="1"/>
  <c r="D1393" i="1"/>
  <c r="C1393" i="1"/>
  <c r="H1392" i="1"/>
  <c r="G1392" i="1"/>
  <c r="D1392" i="1"/>
  <c r="C1392" i="1"/>
  <c r="H1391" i="1"/>
  <c r="G1391" i="1"/>
  <c r="D1391" i="1"/>
  <c r="C1391" i="1"/>
  <c r="D1390" i="1"/>
  <c r="C1390" i="1"/>
  <c r="H1390" i="1" s="1"/>
  <c r="H1389" i="1"/>
  <c r="D1389" i="1"/>
  <c r="C1389" i="1"/>
  <c r="H1388" i="1"/>
  <c r="D1388" i="1"/>
  <c r="G1388" i="1" s="1"/>
  <c r="C1388" i="1"/>
  <c r="D1387" i="1"/>
  <c r="C1387" i="1"/>
  <c r="D1386" i="1"/>
  <c r="C1386" i="1"/>
  <c r="H1386" i="1" s="1"/>
  <c r="H1385" i="1"/>
  <c r="D1385" i="1"/>
  <c r="C1385" i="1"/>
  <c r="D1384" i="1"/>
  <c r="G1384" i="1" s="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G1306" i="1"/>
  <c r="D1306" i="1"/>
  <c r="H1306" i="1" s="1"/>
  <c r="C1306" i="1"/>
  <c r="H1305" i="1"/>
  <c r="G1305" i="1"/>
  <c r="D1305" i="1"/>
  <c r="C1305" i="1"/>
  <c r="H1304" i="1"/>
  <c r="G1304" i="1"/>
  <c r="D1304" i="1"/>
  <c r="C1304" i="1"/>
  <c r="H1303" i="1"/>
  <c r="G1303" i="1"/>
  <c r="D1303" i="1"/>
  <c r="C1303" i="1"/>
  <c r="H1302" i="1"/>
  <c r="D1302" i="1"/>
  <c r="G1302" i="1" s="1"/>
  <c r="C1302" i="1"/>
  <c r="H1301" i="1"/>
  <c r="D1301" i="1"/>
  <c r="G1301" i="1" s="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D1291" i="1"/>
  <c r="C1291" i="1"/>
  <c r="H1290" i="1"/>
  <c r="G1290" i="1"/>
  <c r="D1290" i="1"/>
  <c r="C1290" i="1"/>
  <c r="H1289" i="1"/>
  <c r="G1289"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H1263" i="1"/>
  <c r="G1263" i="1"/>
  <c r="D1263" i="1"/>
  <c r="C1263" i="1"/>
  <c r="H1262" i="1"/>
  <c r="G1262" i="1"/>
  <c r="D1262" i="1"/>
  <c r="C1262" i="1"/>
  <c r="H1261" i="1"/>
  <c r="G1261" i="1"/>
  <c r="D1261" i="1"/>
  <c r="C1261" i="1"/>
  <c r="H1260" i="1"/>
  <c r="G1260" i="1"/>
  <c r="D1260" i="1"/>
  <c r="C1260" i="1"/>
  <c r="H1258" i="1"/>
  <c r="G1258" i="1"/>
  <c r="D1258" i="1"/>
  <c r="C1258" i="1"/>
  <c r="D1257" i="1"/>
  <c r="H1257" i="1" s="1"/>
  <c r="C1257" i="1"/>
  <c r="D1256" i="1"/>
  <c r="H1256" i="1" s="1"/>
  <c r="C1256"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C1206" i="1"/>
  <c r="H1205" i="1"/>
  <c r="G1205" i="1"/>
  <c r="D1205" i="1"/>
  <c r="C1205" i="1"/>
  <c r="H1204" i="1"/>
  <c r="G1204" i="1"/>
  <c r="D1204" i="1"/>
  <c r="C1204" i="1"/>
  <c r="D1203" i="1"/>
  <c r="H1203" i="1" s="1"/>
  <c r="C1203" i="1"/>
  <c r="H1202" i="1"/>
  <c r="G1202" i="1"/>
  <c r="D1202" i="1"/>
  <c r="C1202" i="1"/>
  <c r="D1201" i="1"/>
  <c r="C1201" i="1"/>
  <c r="H1200" i="1"/>
  <c r="G1200" i="1"/>
  <c r="D1200" i="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G1183" i="1"/>
  <c r="D1183" i="1"/>
  <c r="C1183" i="1"/>
  <c r="H1179" i="1"/>
  <c r="G1179" i="1"/>
  <c r="D1179" i="1"/>
  <c r="C1179" i="1"/>
  <c r="H1178" i="1"/>
  <c r="G1178" i="1"/>
  <c r="D1178" i="1"/>
  <c r="C1178" i="1"/>
  <c r="H1177" i="1"/>
  <c r="G1177" i="1"/>
  <c r="D1177" i="1"/>
  <c r="C1177"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D1166" i="1"/>
  <c r="G1166" i="1" s="1"/>
  <c r="C1166" i="1"/>
  <c r="H1165" i="1"/>
  <c r="D1165" i="1"/>
  <c r="G1165" i="1" s="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D1062" i="1"/>
  <c r="G1062" i="1" s="1"/>
  <c r="C1062" i="1"/>
  <c r="C1061" i="1"/>
  <c r="H1060" i="1"/>
  <c r="D1060" i="1"/>
  <c r="G1060" i="1" s="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D1052" i="1"/>
  <c r="G1052" i="1" s="1"/>
  <c r="C1052" i="1"/>
  <c r="H1051" i="1"/>
  <c r="G1051" i="1"/>
  <c r="D1051" i="1"/>
  <c r="C1051" i="1"/>
  <c r="D1050" i="1"/>
  <c r="G1050" i="1" s="1"/>
  <c r="C1050" i="1"/>
  <c r="H1049" i="1"/>
  <c r="G1049" i="1"/>
  <c r="D1049" i="1"/>
  <c r="C1049" i="1"/>
  <c r="H1048" i="1"/>
  <c r="G1048" i="1"/>
  <c r="D1048" i="1"/>
  <c r="C1048" i="1"/>
  <c r="H1047" i="1"/>
  <c r="G1047" i="1"/>
  <c r="D1047" i="1"/>
  <c r="C1047" i="1"/>
  <c r="D1046" i="1"/>
  <c r="D1045" i="1"/>
  <c r="H1045" i="1" s="1"/>
  <c r="C1045" i="1"/>
  <c r="D1044" i="1"/>
  <c r="H1044" i="1" s="1"/>
  <c r="C1044" i="1"/>
  <c r="H1043" i="1"/>
  <c r="G1043" i="1"/>
  <c r="D1043" i="1"/>
  <c r="C1043" i="1"/>
  <c r="H1042" i="1"/>
  <c r="G1042" i="1"/>
  <c r="D1042" i="1"/>
  <c r="C1042" i="1"/>
  <c r="G1041" i="1"/>
  <c r="D1041" i="1"/>
  <c r="H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G1033" i="1"/>
  <c r="D1033" i="1"/>
  <c r="H1033" i="1" s="1"/>
  <c r="C1033" i="1"/>
  <c r="H1032" i="1"/>
  <c r="G1032" i="1"/>
  <c r="D1032" i="1"/>
  <c r="C1032" i="1"/>
  <c r="D1031" i="1"/>
  <c r="H1031" i="1" s="1"/>
  <c r="C1031" i="1"/>
  <c r="D1030" i="1"/>
  <c r="H1030" i="1" s="1"/>
  <c r="C1030" i="1"/>
  <c r="G1029" i="1"/>
  <c r="D1029" i="1"/>
  <c r="H1029" i="1" s="1"/>
  <c r="C1029" i="1"/>
  <c r="G1028" i="1"/>
  <c r="D1028" i="1"/>
  <c r="H1028" i="1" s="1"/>
  <c r="C1028" i="1"/>
  <c r="D1027" i="1"/>
  <c r="H1027" i="1" s="1"/>
  <c r="C1027" i="1"/>
  <c r="D1026" i="1"/>
  <c r="H1026" i="1" s="1"/>
  <c r="C1026" i="1"/>
  <c r="D1025" i="1"/>
  <c r="H1025" i="1" s="1"/>
  <c r="C1025" i="1"/>
  <c r="D1023" i="1"/>
  <c r="H1023" i="1" s="1"/>
  <c r="C1023" i="1"/>
  <c r="H1022" i="1"/>
  <c r="G1022" i="1"/>
  <c r="D1022" i="1"/>
  <c r="C1022" i="1"/>
  <c r="H1021" i="1"/>
  <c r="G1021" i="1"/>
  <c r="D1021" i="1"/>
  <c r="C1021" i="1"/>
  <c r="D1020" i="1"/>
  <c r="H1020" i="1" s="1"/>
  <c r="C1020" i="1"/>
  <c r="H1019" i="1"/>
  <c r="G1019" i="1"/>
  <c r="D1019" i="1"/>
  <c r="C1019" i="1"/>
  <c r="D1018" i="1"/>
  <c r="G1018" i="1" s="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G843"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G737" i="1" s="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D729" i="1"/>
  <c r="G729" i="1" s="1"/>
  <c r="C729" i="1"/>
  <c r="H728" i="1"/>
  <c r="G728" i="1"/>
  <c r="D728" i="1"/>
  <c r="C728" i="1"/>
  <c r="H727" i="1"/>
  <c r="D727" i="1"/>
  <c r="G727" i="1" s="1"/>
  <c r="C727" i="1"/>
  <c r="H726"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H649" i="1" s="1"/>
  <c r="C649" i="1"/>
  <c r="H648" i="1"/>
  <c r="D648" i="1"/>
  <c r="G648" i="1" s="1"/>
  <c r="C648" i="1"/>
  <c r="H647" i="1"/>
  <c r="D647" i="1"/>
  <c r="G647" i="1" s="1"/>
  <c r="C647" i="1"/>
  <c r="D646" i="1"/>
  <c r="H646" i="1" s="1"/>
  <c r="C646" i="1"/>
  <c r="D645" i="1"/>
  <c r="H645" i="1" s="1"/>
  <c r="C645" i="1"/>
  <c r="D636" i="1"/>
  <c r="H636" i="1" s="1"/>
  <c r="C636" i="1"/>
  <c r="D635" i="1"/>
  <c r="H635" i="1" s="1"/>
  <c r="C635" i="1"/>
  <c r="H632" i="1"/>
  <c r="G632" i="1"/>
  <c r="D632" i="1"/>
  <c r="C632" i="1"/>
  <c r="H631" i="1"/>
  <c r="G631" i="1"/>
  <c r="D631" i="1"/>
  <c r="C631" i="1"/>
  <c r="D630" i="1"/>
  <c r="H629" i="1"/>
  <c r="G629" i="1"/>
  <c r="D629" i="1"/>
  <c r="C629" i="1"/>
  <c r="H628" i="1"/>
  <c r="G628" i="1"/>
  <c r="D628" i="1"/>
  <c r="C628" i="1"/>
  <c r="D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C597" i="1"/>
  <c r="H596" i="1"/>
  <c r="G596" i="1"/>
  <c r="D596" i="1"/>
  <c r="C596" i="1"/>
  <c r="H595" i="1"/>
  <c r="G595" i="1"/>
  <c r="D595" i="1"/>
  <c r="C595" i="1"/>
  <c r="H594" i="1"/>
  <c r="G594" i="1"/>
  <c r="D594" i="1"/>
  <c r="C594" i="1"/>
  <c r="H593" i="1"/>
  <c r="G593" i="1"/>
  <c r="D593" i="1"/>
  <c r="C593" i="1"/>
  <c r="H592" i="1"/>
  <c r="G592" i="1"/>
  <c r="D592" i="1"/>
  <c r="H590" i="1"/>
  <c r="G590" i="1"/>
  <c r="D590" i="1"/>
  <c r="C590" i="1"/>
  <c r="H589" i="1"/>
  <c r="G589" i="1"/>
  <c r="D589" i="1"/>
  <c r="C589" i="1"/>
  <c r="D588" i="1"/>
  <c r="H587" i="1"/>
  <c r="G587" i="1"/>
  <c r="D587" i="1"/>
  <c r="C587" i="1"/>
  <c r="H586" i="1"/>
  <c r="G586" i="1"/>
  <c r="D586" i="1"/>
  <c r="C586" i="1"/>
  <c r="H584" i="1"/>
  <c r="G584" i="1"/>
  <c r="D584" i="1"/>
  <c r="C584" i="1"/>
  <c r="H583" i="1"/>
  <c r="G583" i="1"/>
  <c r="D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D572" i="1"/>
  <c r="H571" i="1"/>
  <c r="G571" i="1"/>
  <c r="D571" i="1"/>
  <c r="C571" i="1"/>
  <c r="H570" i="1"/>
  <c r="G570" i="1"/>
  <c r="D570" i="1"/>
  <c r="C570"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D520" i="1"/>
  <c r="H519" i="1"/>
  <c r="G519" i="1"/>
  <c r="D519" i="1"/>
  <c r="C519" i="1"/>
  <c r="H518" i="1"/>
  <c r="G518" i="1"/>
  <c r="D518" i="1"/>
  <c r="C518"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D482" i="1"/>
  <c r="H481" i="1"/>
  <c r="G481" i="1"/>
  <c r="D481" i="1"/>
  <c r="C481" i="1"/>
  <c r="H480" i="1"/>
  <c r="G480" i="1"/>
  <c r="D480" i="1"/>
  <c r="C480" i="1"/>
  <c r="D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H433" i="1"/>
  <c r="G433" i="1"/>
  <c r="D433" i="1"/>
  <c r="C433" i="1"/>
  <c r="H432" i="1"/>
  <c r="G432" i="1"/>
  <c r="D432" i="1"/>
  <c r="C432" i="1"/>
  <c r="H430" i="1"/>
  <c r="G430" i="1"/>
  <c r="D430" i="1"/>
  <c r="C430" i="1"/>
  <c r="H429" i="1"/>
  <c r="G429" i="1"/>
  <c r="D429" i="1"/>
  <c r="C429" i="1"/>
  <c r="H428" i="1"/>
  <c r="G428" i="1"/>
  <c r="D428" i="1"/>
  <c r="C428" i="1"/>
  <c r="H427" i="1"/>
  <c r="G427" i="1"/>
  <c r="D427" i="1"/>
  <c r="C427" i="1"/>
  <c r="H426" i="1"/>
  <c r="G426" i="1"/>
  <c r="D426" i="1"/>
  <c r="C426" i="1"/>
  <c r="C422" i="1"/>
  <c r="C421" i="1"/>
  <c r="H416" i="1"/>
  <c r="G416" i="1"/>
  <c r="D416" i="1"/>
  <c r="C416" i="1"/>
  <c r="H415" i="1"/>
  <c r="G415" i="1"/>
  <c r="D415" i="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D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3" i="1"/>
  <c r="G373" i="1"/>
  <c r="D373" i="1"/>
  <c r="C373" i="1"/>
  <c r="H372" i="1"/>
  <c r="G372" i="1"/>
  <c r="D372" i="1"/>
  <c r="C372" i="1"/>
  <c r="G371" i="1"/>
  <c r="D371" i="1"/>
  <c r="H371" i="1" s="1"/>
  <c r="C371" i="1"/>
  <c r="H370" i="1"/>
  <c r="G370" i="1"/>
  <c r="D370" i="1"/>
  <c r="C370" i="1"/>
  <c r="G369"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D302" i="1"/>
  <c r="H302" i="1" s="1"/>
  <c r="C302" i="1"/>
  <c r="D301" i="1"/>
  <c r="H301" i="1" s="1"/>
  <c r="C301" i="1"/>
  <c r="H300" i="1"/>
  <c r="G300" i="1"/>
  <c r="D300" i="1"/>
  <c r="C300" i="1"/>
  <c r="D299" i="1"/>
  <c r="H299" i="1" s="1"/>
  <c r="C299" i="1"/>
  <c r="H298" i="1"/>
  <c r="D298" i="1"/>
  <c r="G298" i="1" s="1"/>
  <c r="C298" i="1"/>
  <c r="D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C270"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D253" i="1"/>
  <c r="H252" i="1"/>
  <c r="G252" i="1"/>
  <c r="D252" i="1"/>
  <c r="C252" i="1"/>
  <c r="H251" i="1"/>
  <c r="G251" i="1"/>
  <c r="D251" i="1"/>
  <c r="C251"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D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G218" i="1"/>
  <c r="D218" i="1"/>
  <c r="D217" i="1"/>
  <c r="H216" i="1"/>
  <c r="G216" i="1"/>
  <c r="D216" i="1"/>
  <c r="C216" i="1"/>
  <c r="G215" i="1"/>
  <c r="D215" i="1"/>
  <c r="H215" i="1" s="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D195" i="1"/>
  <c r="G195" i="1" s="1"/>
  <c r="C195" i="1"/>
  <c r="H194" i="1"/>
  <c r="G194" i="1"/>
  <c r="D194" i="1"/>
  <c r="C194" i="1"/>
  <c r="D193" i="1"/>
  <c r="H193" i="1" s="1"/>
  <c r="C193" i="1"/>
  <c r="H192" i="1"/>
  <c r="G192" i="1"/>
  <c r="D192" i="1"/>
  <c r="C192" i="1"/>
  <c r="D191" i="1"/>
  <c r="H191" i="1" s="1"/>
  <c r="C191" i="1"/>
  <c r="H189" i="1"/>
  <c r="G189" i="1"/>
  <c r="D189" i="1"/>
  <c r="C189" i="1"/>
  <c r="H188" i="1"/>
  <c r="G188" i="1"/>
  <c r="D188" i="1"/>
  <c r="C188" i="1"/>
  <c r="H187" i="1"/>
  <c r="G187" i="1"/>
  <c r="D187" i="1"/>
  <c r="C187" i="1"/>
  <c r="H186" i="1"/>
  <c r="G186" i="1"/>
  <c r="D186" i="1"/>
  <c r="C186" i="1"/>
  <c r="H185" i="1"/>
  <c r="G185" i="1"/>
  <c r="D185" i="1"/>
  <c r="C185" i="1"/>
  <c r="D184" i="1"/>
  <c r="H184" i="1" s="1"/>
  <c r="C184" i="1"/>
  <c r="H183" i="1"/>
  <c r="D183" i="1"/>
  <c r="G183" i="1" s="1"/>
  <c r="C183" i="1"/>
  <c r="H182" i="1"/>
  <c r="D182" i="1"/>
  <c r="G182" i="1" s="1"/>
  <c r="C182" i="1"/>
  <c r="H181" i="1"/>
  <c r="D181" i="1"/>
  <c r="G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H172" i="1"/>
  <c r="G172" i="1"/>
  <c r="D172" i="1"/>
  <c r="C172" i="1"/>
  <c r="D171" i="1"/>
  <c r="H171" i="1" s="1"/>
  <c r="C171" i="1"/>
  <c r="D170" i="1"/>
  <c r="H170" i="1" s="1"/>
  <c r="C170" i="1"/>
  <c r="D169" i="1"/>
  <c r="H169" i="1" s="1"/>
  <c r="C169" i="1"/>
  <c r="D168" i="1"/>
  <c r="H168" i="1" s="1"/>
  <c r="C168" i="1"/>
  <c r="D167" i="1"/>
  <c r="H167" i="1" s="1"/>
  <c r="C167" i="1"/>
  <c r="C166" i="1"/>
  <c r="H165" i="1"/>
  <c r="G165" i="1"/>
  <c r="D165" i="1"/>
  <c r="C165" i="1"/>
  <c r="H164" i="1"/>
  <c r="G164" i="1"/>
  <c r="D164" i="1"/>
  <c r="C164" i="1"/>
  <c r="H163" i="1"/>
  <c r="G163" i="1"/>
  <c r="D163" i="1"/>
  <c r="C163" i="1"/>
  <c r="H162" i="1"/>
  <c r="G162" i="1"/>
  <c r="D162" i="1"/>
  <c r="C162" i="1"/>
  <c r="C161" i="1"/>
  <c r="H159" i="1"/>
  <c r="G159" i="1"/>
  <c r="D159" i="1"/>
  <c r="C159" i="1"/>
  <c r="G158" i="1"/>
  <c r="D158" i="1"/>
  <c r="H158" i="1" s="1"/>
  <c r="C158" i="1"/>
  <c r="H157" i="1"/>
  <c r="G157" i="1"/>
  <c r="D157" i="1"/>
  <c r="C157" i="1"/>
  <c r="C156" i="1"/>
  <c r="H155" i="1"/>
  <c r="D155" i="1"/>
  <c r="G155" i="1" s="1"/>
  <c r="C155" i="1"/>
  <c r="H154" i="1"/>
  <c r="G154" i="1"/>
  <c r="D154" i="1"/>
  <c r="C154" i="1"/>
  <c r="H153" i="1"/>
  <c r="D153" i="1"/>
  <c r="G153" i="1" s="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5" i="1"/>
  <c r="G135" i="1"/>
  <c r="D135" i="1"/>
  <c r="C135" i="1"/>
  <c r="H134" i="1"/>
  <c r="G134" i="1"/>
  <c r="D134" i="1"/>
  <c r="C134" i="1"/>
  <c r="G133" i="1"/>
  <c r="D133" i="1"/>
  <c r="H133" i="1" s="1"/>
  <c r="C133" i="1"/>
  <c r="D132" i="1"/>
  <c r="H132" i="1" s="1"/>
  <c r="C132" i="1"/>
  <c r="D131" i="1"/>
  <c r="H131" i="1" s="1"/>
  <c r="C131" i="1"/>
  <c r="C130" i="1"/>
  <c r="H129" i="1"/>
  <c r="G129" i="1"/>
  <c r="D129" i="1"/>
  <c r="C129" i="1"/>
  <c r="H128" i="1"/>
  <c r="G128" i="1"/>
  <c r="D128" i="1"/>
  <c r="C128" i="1"/>
  <c r="H127" i="1"/>
  <c r="G127" i="1"/>
  <c r="D127" i="1"/>
  <c r="C127" i="1"/>
  <c r="D126" i="1"/>
  <c r="H126" i="1" s="1"/>
  <c r="C126" i="1"/>
  <c r="C125" i="1"/>
  <c r="H124" i="1"/>
  <c r="G124" i="1"/>
  <c r="D124" i="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G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G82" i="1"/>
  <c r="D82" i="1"/>
  <c r="C82" i="1"/>
  <c r="H81" i="1"/>
  <c r="G81" i="1"/>
  <c r="D81" i="1"/>
  <c r="C81" i="1"/>
  <c r="H80" i="1"/>
  <c r="G80" i="1"/>
  <c r="D80" i="1"/>
  <c r="C80" i="1"/>
  <c r="H77" i="1"/>
  <c r="G77" i="1"/>
  <c r="D77" i="1"/>
  <c r="C77" i="1"/>
  <c r="H76" i="1"/>
  <c r="G76" i="1"/>
  <c r="D76" i="1"/>
  <c r="C76" i="1"/>
  <c r="H75" i="1"/>
  <c r="G75" i="1"/>
  <c r="D75" i="1"/>
  <c r="C75" i="1"/>
  <c r="G74" i="1"/>
  <c r="D74" i="1"/>
  <c r="H74" i="1" s="1"/>
  <c r="C74" i="1"/>
  <c r="D73" i="1"/>
  <c r="H73" i="1" s="1"/>
  <c r="C73" i="1"/>
  <c r="H72" i="1"/>
  <c r="G72" i="1"/>
  <c r="D72" i="1"/>
  <c r="C72" i="1"/>
  <c r="H71" i="1"/>
  <c r="G71" i="1"/>
  <c r="D71" i="1"/>
  <c r="C71" i="1"/>
  <c r="D70" i="1"/>
  <c r="H69" i="1"/>
  <c r="G69" i="1"/>
  <c r="D69" i="1"/>
  <c r="C69" i="1"/>
  <c r="H68" i="1"/>
  <c r="G68" i="1"/>
  <c r="D68" i="1"/>
  <c r="C68" i="1"/>
  <c r="D67" i="1"/>
  <c r="D66" i="1"/>
  <c r="H66" i="1" s="1"/>
  <c r="C66" i="1"/>
  <c r="D65" i="1"/>
  <c r="H65" i="1" s="1"/>
  <c r="C65"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H53" i="1"/>
  <c r="G53" i="1"/>
  <c r="D53" i="1"/>
  <c r="C53" i="1"/>
  <c r="H52" i="1"/>
  <c r="G52" i="1"/>
  <c r="D52" i="1"/>
  <c r="C52" i="1"/>
  <c r="H51" i="1"/>
  <c r="G51" i="1"/>
  <c r="D51" i="1"/>
  <c r="C51" i="1"/>
  <c r="H50" i="1"/>
  <c r="G50" i="1"/>
  <c r="D50" i="1"/>
  <c r="C50" i="1"/>
  <c r="D49" i="1"/>
  <c r="H48" i="1"/>
  <c r="G48" i="1"/>
  <c r="D48" i="1"/>
  <c r="C48" i="1"/>
  <c r="H47" i="1"/>
  <c r="G47" i="1"/>
  <c r="D47" i="1"/>
  <c r="C47" i="1"/>
  <c r="H44" i="1"/>
  <c r="G44" i="1"/>
  <c r="D44" i="1"/>
  <c r="C44" i="1"/>
  <c r="H43" i="1"/>
  <c r="G43" i="1"/>
  <c r="D43" i="1"/>
  <c r="C43" i="1"/>
  <c r="H42" i="1"/>
  <c r="G42" i="1"/>
  <c r="D42" i="1"/>
  <c r="C42" i="1"/>
  <c r="H41" i="1"/>
  <c r="G41" i="1"/>
  <c r="D41" i="1"/>
  <c r="C41" i="1"/>
  <c r="H40" i="1"/>
  <c r="G40" i="1"/>
  <c r="D40" i="1"/>
  <c r="C40" i="1"/>
  <c r="G39" i="1"/>
  <c r="C39" i="1"/>
  <c r="H38" i="1"/>
  <c r="G38" i="1"/>
  <c r="D38" i="1"/>
  <c r="C38" i="1"/>
  <c r="H37" i="1"/>
  <c r="G37" i="1"/>
  <c r="D37" i="1"/>
  <c r="C37" i="1"/>
  <c r="H36" i="1"/>
  <c r="G36" i="1"/>
  <c r="D36" i="1"/>
  <c r="C36" i="1"/>
  <c r="D35" i="1"/>
  <c r="H34" i="1"/>
  <c r="G34" i="1"/>
  <c r="D34" i="1"/>
  <c r="C34" i="1"/>
  <c r="H33" i="1"/>
  <c r="G33" i="1"/>
  <c r="D33" i="1"/>
  <c r="C33" i="1"/>
  <c r="H31" i="1"/>
  <c r="G31" i="1"/>
  <c r="D31" i="1"/>
  <c r="C31" i="1"/>
  <c r="H30" i="1"/>
  <c r="G30" i="1"/>
  <c r="D30" i="1"/>
  <c r="C30" i="1"/>
  <c r="H29" i="1"/>
  <c r="G29" i="1"/>
  <c r="D29" i="1"/>
  <c r="C29" i="1"/>
  <c r="H28" i="1"/>
  <c r="G28" i="1"/>
  <c r="D28" i="1"/>
  <c r="C28" i="1"/>
  <c r="H27" i="1"/>
  <c r="G27" i="1"/>
  <c r="D27" i="1"/>
  <c r="C27" i="1"/>
  <c r="H26" i="1"/>
  <c r="G26" i="1"/>
  <c r="D26" i="1"/>
  <c r="C26" i="1"/>
  <c r="H25" i="1"/>
  <c r="G25" i="1"/>
  <c r="C25" i="1"/>
  <c r="H24" i="1"/>
  <c r="G24" i="1"/>
  <c r="D24" i="1"/>
  <c r="C24" i="1"/>
  <c r="H23" i="1"/>
  <c r="G23" i="1"/>
  <c r="D23" i="1"/>
  <c r="C23" i="1"/>
  <c r="H22" i="1"/>
  <c r="G22" i="1"/>
  <c r="D22" i="1"/>
  <c r="C22" i="1"/>
  <c r="H21" i="1"/>
  <c r="G21" i="1"/>
  <c r="D21" i="1"/>
  <c r="C21" i="1"/>
  <c r="H20" i="1"/>
  <c r="G20" i="1"/>
  <c r="D20" i="1"/>
  <c r="C20" i="1"/>
  <c r="H19" i="1"/>
  <c r="G19" i="1"/>
  <c r="C19" i="1"/>
  <c r="H18" i="1"/>
  <c r="G18" i="1"/>
  <c r="D18" i="1"/>
  <c r="C18" i="1"/>
  <c r="H17" i="1"/>
  <c r="G17" i="1"/>
  <c r="D17" i="1"/>
  <c r="C17" i="1"/>
  <c r="H16" i="1"/>
  <c r="G16" i="1"/>
  <c r="D16" i="1"/>
  <c r="C16" i="1"/>
  <c r="H15" i="1"/>
  <c r="G15" i="1"/>
  <c r="D15" i="1"/>
  <c r="C15" i="1"/>
  <c r="H14" i="1"/>
  <c r="G14" i="1"/>
  <c r="D14" i="1"/>
  <c r="C14" i="1"/>
  <c r="H13" i="1"/>
  <c r="G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1387" i="1" l="1"/>
  <c r="G1339" i="1"/>
  <c r="G1184" i="1"/>
  <c r="D1539" i="1"/>
  <c r="H1539" i="1" s="1"/>
  <c r="E326" i="9"/>
  <c r="B326" i="9" s="1"/>
  <c r="G1522" i="1"/>
  <c r="D1538" i="1"/>
  <c r="I33" i="3"/>
  <c r="G1539" i="1"/>
  <c r="G1540" i="1"/>
  <c r="C1555" i="1"/>
  <c r="G1555" i="1" s="1"/>
  <c r="H1556" i="1"/>
  <c r="H34" i="3"/>
  <c r="G1683" i="1"/>
  <c r="G1673" i="1"/>
  <c r="G1638" i="1"/>
  <c r="G1635" i="1"/>
  <c r="G1634" i="1"/>
  <c r="H1629" i="1"/>
  <c r="G1629" i="1"/>
  <c r="G1630" i="1"/>
  <c r="G1613" i="1"/>
  <c r="G1607" i="1"/>
  <c r="G1606" i="1"/>
  <c r="G1603" i="1"/>
  <c r="G1594" i="1"/>
  <c r="G1593" i="1"/>
  <c r="G1587" i="1"/>
  <c r="G1291" i="1"/>
  <c r="H1287" i="1"/>
  <c r="H1281" i="1"/>
  <c r="H1278" i="1"/>
  <c r="H1201" i="1"/>
  <c r="G1206" i="1"/>
  <c r="G337" i="9"/>
  <c r="E327" i="9"/>
  <c r="B327" i="9" s="1"/>
  <c r="G1256" i="1"/>
  <c r="G1257" i="1"/>
  <c r="G1395" i="1"/>
  <c r="G1390" i="1"/>
  <c r="G1389" i="1"/>
  <c r="G1387" i="1"/>
  <c r="G1386" i="1"/>
  <c r="G1385" i="1"/>
  <c r="E37" i="9"/>
  <c r="B37" i="9" s="1"/>
  <c r="E320" i="9"/>
  <c r="B320" i="9" s="1"/>
  <c r="G1278" i="1"/>
  <c r="G1281" i="1"/>
  <c r="G1287" i="1"/>
  <c r="E251" i="5"/>
  <c r="D1255" i="1" s="1"/>
  <c r="G1265" i="1"/>
  <c r="E303" i="9"/>
  <c r="B303" i="9" s="1"/>
  <c r="G1266" i="1"/>
  <c r="F260" i="5"/>
  <c r="H1251" i="1"/>
  <c r="E340" i="9"/>
  <c r="B340" i="9" s="1"/>
  <c r="H1206" i="1"/>
  <c r="G1201" i="1"/>
  <c r="G1203" i="1"/>
  <c r="E337" i="9"/>
  <c r="B337" i="9" s="1"/>
  <c r="G1198" i="1"/>
  <c r="G1087" i="1"/>
  <c r="G1092" i="1"/>
  <c r="G1076" i="1"/>
  <c r="G1078" i="1"/>
  <c r="E70" i="5"/>
  <c r="D1075" i="1" s="1"/>
  <c r="G1061" i="1"/>
  <c r="H1061" i="1"/>
  <c r="F56" i="5"/>
  <c r="H1050" i="1"/>
  <c r="H1040" i="1"/>
  <c r="G1045" i="1"/>
  <c r="G1044" i="1"/>
  <c r="F35" i="5"/>
  <c r="G1031" i="1"/>
  <c r="G1030" i="1"/>
  <c r="G1027" i="1"/>
  <c r="G1026" i="1"/>
  <c r="G1025" i="1"/>
  <c r="H1018" i="1"/>
  <c r="G1023" i="1"/>
  <c r="G1020" i="1"/>
  <c r="E36" i="9"/>
  <c r="B36" i="9" s="1"/>
  <c r="E322" i="9"/>
  <c r="B322" i="9" s="1"/>
  <c r="H737" i="1"/>
  <c r="B237" i="9"/>
  <c r="E48" i="9"/>
  <c r="B48" i="9" s="1"/>
  <c r="G719" i="1"/>
  <c r="F236" i="9"/>
  <c r="B236" i="9" s="1"/>
  <c r="G717" i="1"/>
  <c r="G678" i="1"/>
  <c r="G677" i="1"/>
  <c r="G676" i="1"/>
  <c r="G651" i="1"/>
  <c r="G646" i="1"/>
  <c r="G649" i="1"/>
  <c r="G645" i="1"/>
  <c r="G636" i="1"/>
  <c r="G635" i="1"/>
  <c r="G389" i="1"/>
  <c r="E373" i="4"/>
  <c r="D368" i="1" s="1"/>
  <c r="G381" i="1"/>
  <c r="H421" i="1"/>
  <c r="G421" i="1"/>
  <c r="G422" i="1"/>
  <c r="E648" i="4"/>
  <c r="D642" i="1" s="1"/>
  <c r="G302" i="1"/>
  <c r="G301" i="1"/>
  <c r="G299" i="1"/>
  <c r="F427" i="4"/>
  <c r="E647" i="4"/>
  <c r="D641" i="1" s="1"/>
  <c r="F274" i="4"/>
  <c r="D270" i="1"/>
  <c r="G265" i="1"/>
  <c r="G266" i="1"/>
  <c r="F269" i="4"/>
  <c r="F194" i="4"/>
  <c r="E56" i="9"/>
  <c r="B56" i="9" s="1"/>
  <c r="F243" i="9"/>
  <c r="B243" i="9" s="1"/>
  <c r="G193" i="1"/>
  <c r="G191" i="1"/>
  <c r="G184" i="1"/>
  <c r="E52" i="9"/>
  <c r="B52" i="9" s="1"/>
  <c r="G180" i="1"/>
  <c r="F238" i="9"/>
  <c r="B238" i="9" s="1"/>
  <c r="E51" i="9"/>
  <c r="B51" i="9" s="1"/>
  <c r="G179" i="1"/>
  <c r="G178" i="1"/>
  <c r="G177" i="1"/>
  <c r="G176" i="1"/>
  <c r="G174" i="1"/>
  <c r="G175" i="1"/>
  <c r="F178" i="4"/>
  <c r="G173" i="1"/>
  <c r="G171" i="1"/>
  <c r="G170" i="1"/>
  <c r="G169" i="1"/>
  <c r="G168" i="1"/>
  <c r="G167" i="1"/>
  <c r="H161" i="1"/>
  <c r="G161" i="1"/>
  <c r="E311" i="9"/>
  <c r="B311" i="9" s="1"/>
  <c r="G131" i="1"/>
  <c r="G132" i="1"/>
  <c r="E134" i="4"/>
  <c r="G126" i="1"/>
  <c r="G122" i="1"/>
  <c r="H122" i="1"/>
  <c r="F126" i="4"/>
  <c r="G83" i="1"/>
  <c r="G73" i="1"/>
  <c r="G66" i="1"/>
  <c r="G65" i="1"/>
  <c r="E324" i="9"/>
  <c r="B324" i="9" s="1"/>
  <c r="E307" i="9"/>
  <c r="B307" i="9" s="1"/>
  <c r="E329" i="9"/>
  <c r="B329" i="9" s="1"/>
  <c r="H1546" i="1"/>
  <c r="G1546" i="1"/>
  <c r="I1546" i="1" s="1"/>
  <c r="I1562" i="1"/>
  <c r="H1604" i="1"/>
  <c r="G1604" i="1"/>
  <c r="D7" i="4"/>
  <c r="F8" i="4"/>
  <c r="C4" i="1"/>
  <c r="H1544" i="1"/>
  <c r="G1544" i="1"/>
  <c r="I1544" i="1" s="1"/>
  <c r="G1549" i="1"/>
  <c r="I1549" i="1" s="1"/>
  <c r="J1549" i="1"/>
  <c r="G1551" i="1"/>
  <c r="J1551" i="1"/>
  <c r="G1553" i="1"/>
  <c r="I1553" i="1" s="1"/>
  <c r="J1553" i="1"/>
  <c r="H1600" i="1"/>
  <c r="G1600" i="1"/>
  <c r="H1644" i="1"/>
  <c r="G1644" i="1"/>
  <c r="H1668" i="1"/>
  <c r="G1668" i="1"/>
  <c r="C121" i="1"/>
  <c r="D156" i="1"/>
  <c r="F160" i="4"/>
  <c r="F379" i="4"/>
  <c r="D373" i="4"/>
  <c r="C374" i="1"/>
  <c r="F526" i="4"/>
  <c r="C520" i="1"/>
  <c r="F186" i="5"/>
  <c r="D178" i="5"/>
  <c r="C1190" i="1"/>
  <c r="E35" i="6"/>
  <c r="D1432" i="1"/>
  <c r="C78" i="1"/>
  <c r="F437" i="4"/>
  <c r="C431" i="1"/>
  <c r="F497" i="4"/>
  <c r="C491" i="1"/>
  <c r="F550" i="4"/>
  <c r="C544" i="1"/>
  <c r="E119" i="5"/>
  <c r="D1124" i="1" s="1"/>
  <c r="D1125" i="1"/>
  <c r="G166" i="1"/>
  <c r="G212" i="1"/>
  <c r="G250" i="1"/>
  <c r="G396" i="1"/>
  <c r="G1424" i="1"/>
  <c r="G1457" i="1"/>
  <c r="I1541" i="1"/>
  <c r="I1543" i="1"/>
  <c r="I1545" i="1"/>
  <c r="G1548" i="1"/>
  <c r="I1548" i="1" s="1"/>
  <c r="H1549" i="1"/>
  <c r="G1550" i="1"/>
  <c r="I1550" i="1" s="1"/>
  <c r="H1551" i="1"/>
  <c r="G1552" i="1"/>
  <c r="I1552" i="1" s="1"/>
  <c r="H1553" i="1"/>
  <c r="G1554" i="1"/>
  <c r="I1554" i="1" s="1"/>
  <c r="H1555" i="1"/>
  <c r="G1557" i="1"/>
  <c r="I1557" i="1" s="1"/>
  <c r="J1557" i="1"/>
  <c r="H1558" i="1"/>
  <c r="I1558" i="1" s="1"/>
  <c r="G1559" i="1"/>
  <c r="I1559" i="1" s="1"/>
  <c r="J1559" i="1"/>
  <c r="H1560" i="1"/>
  <c r="G1561" i="1"/>
  <c r="I1561" i="1" s="1"/>
  <c r="J1561" i="1"/>
  <c r="H1562" i="1"/>
  <c r="G1578" i="1"/>
  <c r="I1578" i="1" s="1"/>
  <c r="G1580" i="1"/>
  <c r="I1580" i="1" s="1"/>
  <c r="G1585" i="1"/>
  <c r="H1592" i="1"/>
  <c r="G1592" i="1"/>
  <c r="G1601" i="1"/>
  <c r="G1605" i="1"/>
  <c r="H1612" i="1"/>
  <c r="G1612" i="1"/>
  <c r="H1616" i="1"/>
  <c r="G1616" i="1"/>
  <c r="G1637" i="1"/>
  <c r="G1645" i="1"/>
  <c r="H1652" i="1"/>
  <c r="G1652" i="1"/>
  <c r="H1660" i="1"/>
  <c r="G1660" i="1"/>
  <c r="G1669" i="1"/>
  <c r="H1676" i="1"/>
  <c r="G1676" i="1"/>
  <c r="G1685" i="1"/>
  <c r="D49" i="4"/>
  <c r="F50" i="4"/>
  <c r="C46" i="1"/>
  <c r="F68" i="4"/>
  <c r="C64" i="1"/>
  <c r="F141" i="4"/>
  <c r="D140" i="4"/>
  <c r="C137" i="1"/>
  <c r="F273" i="4"/>
  <c r="C269" i="1"/>
  <c r="F278" i="4"/>
  <c r="C274" i="1"/>
  <c r="D530" i="1"/>
  <c r="F591" i="4"/>
  <c r="C585" i="1"/>
  <c r="F594" i="4"/>
  <c r="C588" i="1"/>
  <c r="H1542" i="1"/>
  <c r="G1542" i="1"/>
  <c r="I1560" i="1"/>
  <c r="G1579" i="1"/>
  <c r="I1579" i="1" s="1"/>
  <c r="J1579" i="1"/>
  <c r="G1581" i="1"/>
  <c r="I1581" i="1" s="1"/>
  <c r="J1581" i="1"/>
  <c r="H1584" i="1"/>
  <c r="G1584" i="1"/>
  <c r="H1636" i="1"/>
  <c r="G1636" i="1"/>
  <c r="H1684" i="1"/>
  <c r="G1684" i="1"/>
  <c r="F58" i="4"/>
  <c r="C54" i="1"/>
  <c r="E309" i="4"/>
  <c r="D305" i="1"/>
  <c r="F523" i="4"/>
  <c r="D522" i="4"/>
  <c r="C517" i="1"/>
  <c r="C642" i="1"/>
  <c r="D141" i="6"/>
  <c r="F5" i="6"/>
  <c r="C1401" i="1"/>
  <c r="F22" i="6"/>
  <c r="C1418" i="1"/>
  <c r="G1564" i="1"/>
  <c r="J1564" i="1"/>
  <c r="G1566" i="1"/>
  <c r="J1566" i="1"/>
  <c r="G1568" i="1"/>
  <c r="J1568" i="1"/>
  <c r="G1570" i="1"/>
  <c r="J1570" i="1"/>
  <c r="G1574" i="1"/>
  <c r="J1574" i="1"/>
  <c r="G1576" i="1"/>
  <c r="J1576" i="1"/>
  <c r="H1588" i="1"/>
  <c r="G1588" i="1"/>
  <c r="G1597" i="1"/>
  <c r="H1608" i="1"/>
  <c r="G1608" i="1"/>
  <c r="H1624" i="1"/>
  <c r="G1624" i="1"/>
  <c r="G1633" i="1"/>
  <c r="G1641" i="1"/>
  <c r="H1648" i="1"/>
  <c r="G1648" i="1"/>
  <c r="G1657" i="1"/>
  <c r="G1665" i="1"/>
  <c r="H1672" i="1"/>
  <c r="G1672" i="1"/>
  <c r="G1681" i="1"/>
  <c r="D150" i="1"/>
  <c r="F154" i="4"/>
  <c r="E153" i="4"/>
  <c r="H24" i="9" s="1"/>
  <c r="F361" i="4"/>
  <c r="C356" i="1"/>
  <c r="F440" i="4"/>
  <c r="C434" i="1"/>
  <c r="F457" i="4"/>
  <c r="C451" i="1"/>
  <c r="J1542" i="1"/>
  <c r="J1544" i="1"/>
  <c r="J1546" i="1"/>
  <c r="H1564" i="1"/>
  <c r="I1565" i="1"/>
  <c r="H1566" i="1"/>
  <c r="I1567" i="1"/>
  <c r="H1568" i="1"/>
  <c r="I1569" i="1"/>
  <c r="H1570" i="1"/>
  <c r="I1573" i="1"/>
  <c r="H1574" i="1"/>
  <c r="I1575" i="1"/>
  <c r="H1576" i="1"/>
  <c r="H1596" i="1"/>
  <c r="G1596" i="1"/>
  <c r="H1620" i="1"/>
  <c r="G1620" i="1"/>
  <c r="H1632" i="1"/>
  <c r="G1632" i="1"/>
  <c r="H1640" i="1"/>
  <c r="G1640" i="1"/>
  <c r="H1656" i="1"/>
  <c r="G1656" i="1"/>
  <c r="H1664" i="1"/>
  <c r="G1664" i="1"/>
  <c r="H1680" i="1"/>
  <c r="G1680" i="1"/>
  <c r="F36" i="4"/>
  <c r="C32" i="1"/>
  <c r="D125" i="1"/>
  <c r="E125" i="4"/>
  <c r="D121" i="1" s="1"/>
  <c r="F230" i="4"/>
  <c r="C226" i="1"/>
  <c r="F242" i="4"/>
  <c r="C238" i="1"/>
  <c r="D258" i="1"/>
  <c r="F262" i="4"/>
  <c r="F336" i="4"/>
  <c r="C331" i="1"/>
  <c r="F647" i="4"/>
  <c r="C641" i="1"/>
  <c r="D566" i="1"/>
  <c r="E571" i="4"/>
  <c r="D565" i="1" s="1"/>
  <c r="F575" i="4"/>
  <c r="D571" i="4"/>
  <c r="C569" i="1"/>
  <c r="F578" i="4"/>
  <c r="C572" i="1"/>
  <c r="G222" i="9"/>
  <c r="E222" i="9" s="1"/>
  <c r="B222" i="9" s="1"/>
  <c r="D1013" i="1"/>
  <c r="F19" i="5"/>
  <c r="C1024" i="1"/>
  <c r="F171" i="5"/>
  <c r="C1176" i="1"/>
  <c r="C1538" i="1"/>
  <c r="D38" i="7"/>
  <c r="C1572" i="1"/>
  <c r="C1583" i="1"/>
  <c r="D51" i="8"/>
  <c r="C1628" i="1" s="1"/>
  <c r="C1639" i="1"/>
  <c r="E491" i="4"/>
  <c r="D485" i="1" s="1"/>
  <c r="H316" i="9"/>
  <c r="H315" i="9"/>
  <c r="E315" i="9" s="1"/>
  <c r="B315" i="9" s="1"/>
  <c r="E147" i="5"/>
  <c r="F115" i="6"/>
  <c r="D114" i="6"/>
  <c r="B171" i="9"/>
  <c r="F298" i="9"/>
  <c r="C35" i="1"/>
  <c r="C49" i="1"/>
  <c r="C57" i="1"/>
  <c r="C67" i="1"/>
  <c r="C70" i="1"/>
  <c r="C79" i="1"/>
  <c r="C149" i="1"/>
  <c r="C190" i="1"/>
  <c r="C227" i="1"/>
  <c r="C230" i="1"/>
  <c r="C253" i="1"/>
  <c r="C285" i="1"/>
  <c r="C294" i="1"/>
  <c r="C357" i="1"/>
  <c r="C423" i="1"/>
  <c r="C479" i="1"/>
  <c r="C482" i="1"/>
  <c r="C627" i="1"/>
  <c r="C630" i="1"/>
  <c r="C1046" i="1"/>
  <c r="C1140" i="1"/>
  <c r="C1170" i="1"/>
  <c r="C1264" i="1"/>
  <c r="C1511" i="1"/>
  <c r="C1623" i="1"/>
  <c r="E7" i="4"/>
  <c r="E49" i="4"/>
  <c r="D45" i="1" s="1"/>
  <c r="E82" i="4"/>
  <c r="D78" i="1" s="1"/>
  <c r="F112" i="4"/>
  <c r="F165" i="4"/>
  <c r="F170" i="4"/>
  <c r="E202" i="4"/>
  <c r="D198" i="1" s="1"/>
  <c r="F216" i="4"/>
  <c r="E230" i="4"/>
  <c r="D226" i="1" s="1"/>
  <c r="D309" i="4"/>
  <c r="F327" i="4"/>
  <c r="D321" i="4"/>
  <c r="E360" i="4"/>
  <c r="F393" i="4"/>
  <c r="F401" i="4"/>
  <c r="F432" i="4"/>
  <c r="D431" i="4"/>
  <c r="D466" i="4"/>
  <c r="F473" i="4"/>
  <c r="F492" i="4"/>
  <c r="D491" i="4"/>
  <c r="E597" i="4"/>
  <c r="D591" i="1" s="1"/>
  <c r="D629" i="4"/>
  <c r="E12" i="5"/>
  <c r="D1017" i="1" s="1"/>
  <c r="F150" i="5"/>
  <c r="E177" i="5"/>
  <c r="F219" i="5"/>
  <c r="F297" i="5"/>
  <c r="D296" i="5"/>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B124" i="9"/>
  <c r="G187" i="9"/>
  <c r="E187" i="9" s="1"/>
  <c r="B187" i="9" s="1"/>
  <c r="G195" i="9"/>
  <c r="E195" i="9" s="1"/>
  <c r="B195" i="9" s="1"/>
  <c r="G203" i="9"/>
  <c r="E203" i="9" s="1"/>
  <c r="B203" i="9" s="1"/>
  <c r="G220" i="9"/>
  <c r="E220" i="9" s="1"/>
  <c r="B220" i="9" s="1"/>
  <c r="F106" i="4"/>
  <c r="F222" i="4"/>
  <c r="D221" i="4"/>
  <c r="F407" i="4"/>
  <c r="D406" i="4"/>
  <c r="F542" i="4"/>
  <c r="D536" i="4"/>
  <c r="D584" i="4"/>
  <c r="F589" i="4"/>
  <c r="F598" i="4"/>
  <c r="D597" i="4"/>
  <c r="F13" i="5"/>
  <c r="D12" i="5"/>
  <c r="H314" i="9"/>
  <c r="E88" i="5"/>
  <c r="D137" i="1"/>
  <c r="D388" i="1"/>
  <c r="D425" i="1"/>
  <c r="D431" i="1"/>
  <c r="D491" i="1"/>
  <c r="D517" i="1"/>
  <c r="D624" i="1"/>
  <c r="D1094" i="1"/>
  <c r="D1155" i="1"/>
  <c r="D1182" i="1"/>
  <c r="D1259" i="1"/>
  <c r="D1526" i="1"/>
  <c r="E106" i="4"/>
  <c r="D102" i="1" s="1"/>
  <c r="E164" i="4"/>
  <c r="D160" i="1" s="1"/>
  <c r="H160" i="1" s="1"/>
  <c r="F208" i="4"/>
  <c r="D202" i="4"/>
  <c r="F355" i="4"/>
  <c r="D354" i="4"/>
  <c r="F480" i="4"/>
  <c r="D479" i="4"/>
  <c r="D70" i="5"/>
  <c r="F71" i="5"/>
  <c r="G338" i="9"/>
  <c r="E338" i="9" s="1"/>
  <c r="B338" i="9" s="1"/>
  <c r="F203" i="5"/>
  <c r="F36" i="6"/>
  <c r="D35" i="6"/>
  <c r="H310" i="9"/>
  <c r="G310" i="9"/>
  <c r="E310" i="9" s="1"/>
  <c r="B310" i="9" s="1"/>
  <c r="H309" i="9"/>
  <c r="M228" i="9"/>
  <c r="H308" i="9"/>
  <c r="E308" i="9" s="1"/>
  <c r="B308" i="9" s="1"/>
  <c r="L228" i="9"/>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B207"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G179" i="9"/>
  <c r="E179" i="9" s="1"/>
  <c r="B179" i="9" s="1"/>
  <c r="G178" i="9"/>
  <c r="E178" i="9" s="1"/>
  <c r="B178" i="9" s="1"/>
  <c r="G177" i="9"/>
  <c r="E177" i="9" s="1"/>
  <c r="B177" i="9" s="1"/>
  <c r="G176" i="9"/>
  <c r="E176" i="9" s="1"/>
  <c r="B176" i="9" s="1"/>
  <c r="G175" i="9"/>
  <c r="E175" i="9" s="1"/>
  <c r="B175" i="9" s="1"/>
  <c r="G174" i="9"/>
  <c r="E174" i="9" s="1"/>
  <c r="B174"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2" i="9"/>
  <c r="E302" i="9" s="1"/>
  <c r="B302" i="9" s="1"/>
  <c r="G224" i="9"/>
  <c r="E224" i="9" s="1"/>
  <c r="B224" i="9" s="1"/>
  <c r="G216" i="9"/>
  <c r="E216" i="9" s="1"/>
  <c r="B216" i="9" s="1"/>
  <c r="G204" i="9"/>
  <c r="E204" i="9" s="1"/>
  <c r="B204" i="9" s="1"/>
  <c r="G200" i="9"/>
  <c r="E200" i="9" s="1"/>
  <c r="B200" i="9" s="1"/>
  <c r="G196" i="9"/>
  <c r="E196" i="9" s="1"/>
  <c r="B196" i="9" s="1"/>
  <c r="G192" i="9"/>
  <c r="E192" i="9" s="1"/>
  <c r="B192" i="9" s="1"/>
  <c r="G188" i="9"/>
  <c r="E188" i="9" s="1"/>
  <c r="B188" i="9" s="1"/>
  <c r="G184" i="9"/>
  <c r="E184" i="9" s="1"/>
  <c r="B184" i="9" s="1"/>
  <c r="H180" i="9"/>
  <c r="G309" i="9"/>
  <c r="E309" i="9" s="1"/>
  <c r="B309" i="9" s="1"/>
  <c r="G226" i="9"/>
  <c r="E226" i="9" s="1"/>
  <c r="B226" i="9" s="1"/>
  <c r="G218" i="9"/>
  <c r="E218" i="9" s="1"/>
  <c r="B218" i="9" s="1"/>
  <c r="E135" i="9"/>
  <c r="B135" i="9" s="1"/>
  <c r="B140" i="9"/>
  <c r="D255" i="5"/>
  <c r="E141" i="6"/>
  <c r="B164" i="9"/>
  <c r="B313" i="9"/>
  <c r="E314" i="9"/>
  <c r="B314" i="9" s="1"/>
  <c r="F181" i="5"/>
  <c r="D251" i="5"/>
  <c r="D25" i="8"/>
  <c r="C1602" i="1" s="1"/>
  <c r="B28" i="9"/>
  <c r="B32" i="9"/>
  <c r="B40" i="9"/>
  <c r="B44" i="9"/>
  <c r="B60" i="9"/>
  <c r="B64" i="9"/>
  <c r="B68" i="9"/>
  <c r="B72" i="9"/>
  <c r="B76" i="9"/>
  <c r="B80" i="9"/>
  <c r="B84" i="9"/>
  <c r="B88" i="9"/>
  <c r="B92" i="9"/>
  <c r="B96" i="9"/>
  <c r="B100" i="9"/>
  <c r="B104" i="9"/>
  <c r="B108" i="9"/>
  <c r="B112" i="9"/>
  <c r="B116" i="9"/>
  <c r="B121" i="9"/>
  <c r="E126" i="9"/>
  <c r="B126" i="9" s="1"/>
  <c r="B137" i="9"/>
  <c r="E142" i="9"/>
  <c r="B142" i="9" s="1"/>
  <c r="B153" i="9"/>
  <c r="B163" i="9"/>
  <c r="G316" i="9"/>
  <c r="E159" i="9"/>
  <c r="B159" i="9" s="1"/>
  <c r="E167" i="9"/>
  <c r="B167" i="9" s="1"/>
  <c r="B318" i="9"/>
  <c r="B330" i="9"/>
  <c r="E312" i="9"/>
  <c r="B312" i="9" s="1"/>
  <c r="B317" i="9"/>
  <c r="B321" i="9"/>
  <c r="B325" i="9"/>
  <c r="B333" i="9"/>
  <c r="I25" i="3" l="1"/>
  <c r="E316" i="9"/>
  <c r="B316" i="9" s="1"/>
  <c r="F228" i="9"/>
  <c r="B228" i="9" s="1"/>
  <c r="F648" i="4"/>
  <c r="H270" i="1"/>
  <c r="G270" i="1"/>
  <c r="F153" i="4"/>
  <c r="D130" i="1"/>
  <c r="F134" i="4"/>
  <c r="F255" i="5"/>
  <c r="C1259" i="1"/>
  <c r="F202" i="4"/>
  <c r="C198" i="1"/>
  <c r="D152" i="4"/>
  <c r="H1094" i="1"/>
  <c r="G1094" i="1"/>
  <c r="H1511" i="1"/>
  <c r="G1511" i="1"/>
  <c r="H1046" i="1"/>
  <c r="G1046" i="1"/>
  <c r="H479" i="1"/>
  <c r="G479" i="1"/>
  <c r="H285" i="1"/>
  <c r="G285" i="1"/>
  <c r="G190" i="1"/>
  <c r="H190" i="1"/>
  <c r="H67" i="1"/>
  <c r="G67" i="1"/>
  <c r="H641" i="1"/>
  <c r="G641" i="1"/>
  <c r="H226" i="1"/>
  <c r="G226" i="1"/>
  <c r="H434" i="1"/>
  <c r="G434" i="1"/>
  <c r="G1418" i="1"/>
  <c r="H1418" i="1"/>
  <c r="E308" i="4"/>
  <c r="D304" i="1"/>
  <c r="E430" i="4"/>
  <c r="F49" i="4"/>
  <c r="C45" i="1"/>
  <c r="H491" i="1"/>
  <c r="G491" i="1"/>
  <c r="C1571" i="1"/>
  <c r="H35" i="3"/>
  <c r="G572" i="1"/>
  <c r="H572" i="1"/>
  <c r="I1576" i="1"/>
  <c r="I1566" i="1"/>
  <c r="F141" i="6"/>
  <c r="C1537" i="1"/>
  <c r="H31" i="3"/>
  <c r="H274" i="1"/>
  <c r="G274" i="1"/>
  <c r="G137" i="1"/>
  <c r="H137" i="1"/>
  <c r="H1124" i="1"/>
  <c r="G1124" i="1"/>
  <c r="G336" i="9"/>
  <c r="E336" i="9" s="1"/>
  <c r="B336" i="9" s="1"/>
  <c r="F178" i="5"/>
  <c r="C1182" i="1"/>
  <c r="D177" i="5"/>
  <c r="H374" i="1"/>
  <c r="G374" i="1"/>
  <c r="H156" i="1"/>
  <c r="G156" i="1"/>
  <c r="F7" i="4"/>
  <c r="D6" i="4"/>
  <c r="C3" i="1"/>
  <c r="F35" i="6"/>
  <c r="C1431" i="1"/>
  <c r="H28" i="3"/>
  <c r="F354" i="4"/>
  <c r="C349" i="1"/>
  <c r="G388" i="1"/>
  <c r="H388" i="1"/>
  <c r="G24" i="9"/>
  <c r="E24" i="9" s="1"/>
  <c r="C485" i="1"/>
  <c r="F491" i="4"/>
  <c r="D430" i="4"/>
  <c r="F431" i="4"/>
  <c r="C425" i="1"/>
  <c r="D355" i="1"/>
  <c r="E418" i="4"/>
  <c r="D413" i="1" s="1"/>
  <c r="E6" i="4"/>
  <c r="D3" i="1"/>
  <c r="G1170" i="1"/>
  <c r="H1170" i="1"/>
  <c r="G627" i="1"/>
  <c r="H627" i="1"/>
  <c r="G357" i="1"/>
  <c r="H357" i="1"/>
  <c r="H230" i="1"/>
  <c r="G230" i="1"/>
  <c r="H79" i="1"/>
  <c r="G79" i="1"/>
  <c r="H49" i="1"/>
  <c r="G49" i="1"/>
  <c r="D45" i="8"/>
  <c r="D44" i="8"/>
  <c r="H1538" i="1"/>
  <c r="G1538" i="1"/>
  <c r="G1176" i="1"/>
  <c r="H1176" i="1"/>
  <c r="G1013" i="1"/>
  <c r="H1013" i="1"/>
  <c r="H331" i="1"/>
  <c r="G331" i="1"/>
  <c r="G238" i="1"/>
  <c r="H238" i="1"/>
  <c r="H451" i="1"/>
  <c r="G451" i="1"/>
  <c r="H356" i="1"/>
  <c r="G356" i="1"/>
  <c r="G348" i="9"/>
  <c r="E348" i="9" s="1"/>
  <c r="H642" i="1"/>
  <c r="G642" i="1"/>
  <c r="H588" i="1"/>
  <c r="G588" i="1"/>
  <c r="F140" i="4"/>
  <c r="C136" i="1"/>
  <c r="G46" i="1"/>
  <c r="H46" i="1"/>
  <c r="G544" i="1"/>
  <c r="H544" i="1"/>
  <c r="G431" i="1"/>
  <c r="H431" i="1"/>
  <c r="G1432" i="1"/>
  <c r="H1432" i="1"/>
  <c r="C368" i="1"/>
  <c r="F373" i="4"/>
  <c r="H121" i="1"/>
  <c r="G121" i="1"/>
  <c r="I1551" i="1"/>
  <c r="F251" i="5"/>
  <c r="C1255" i="1"/>
  <c r="H25" i="3"/>
  <c r="F479" i="4"/>
  <c r="C473" i="1"/>
  <c r="H1526" i="1"/>
  <c r="G1526" i="1"/>
  <c r="F584" i="4"/>
  <c r="C578" i="1"/>
  <c r="E176" i="5"/>
  <c r="D1180" i="1" s="1"/>
  <c r="D1181" i="1"/>
  <c r="I24" i="3"/>
  <c r="F629" i="4"/>
  <c r="C623" i="1"/>
  <c r="H1628" i="1"/>
  <c r="G1628" i="1"/>
  <c r="H1572" i="1"/>
  <c r="G1572" i="1"/>
  <c r="G1024" i="1"/>
  <c r="H1024" i="1"/>
  <c r="F571" i="4"/>
  <c r="C565" i="1"/>
  <c r="G32" i="1"/>
  <c r="H32" i="1"/>
  <c r="H517" i="1"/>
  <c r="G517" i="1"/>
  <c r="H585" i="1"/>
  <c r="G585" i="1"/>
  <c r="G64" i="1"/>
  <c r="H64" i="1"/>
  <c r="H1125" i="1"/>
  <c r="G1125" i="1"/>
  <c r="G78" i="1"/>
  <c r="H78" i="1"/>
  <c r="H1190" i="1"/>
  <c r="G1190" i="1"/>
  <c r="H624" i="1"/>
  <c r="G624" i="1"/>
  <c r="D1093" i="1"/>
  <c r="E69" i="5"/>
  <c r="C591" i="1"/>
  <c r="F597" i="4"/>
  <c r="F536" i="4"/>
  <c r="D535" i="4"/>
  <c r="C530" i="1"/>
  <c r="C217" i="1"/>
  <c r="F221" i="4"/>
  <c r="C1300" i="1"/>
  <c r="F296" i="5"/>
  <c r="F466" i="4"/>
  <c r="C460" i="1"/>
  <c r="F309" i="4"/>
  <c r="D308" i="4"/>
  <c r="C304" i="1"/>
  <c r="G1264" i="1"/>
  <c r="H1264" i="1"/>
  <c r="G630" i="1"/>
  <c r="H630" i="1"/>
  <c r="G423" i="1"/>
  <c r="H423" i="1"/>
  <c r="H253" i="1"/>
  <c r="G253" i="1"/>
  <c r="G57" i="1"/>
  <c r="H57" i="1"/>
  <c r="D1152" i="1"/>
  <c r="F147" i="5"/>
  <c r="G1583" i="1"/>
  <c r="H1583" i="1"/>
  <c r="H258" i="1"/>
  <c r="G258" i="1"/>
  <c r="E152" i="4"/>
  <c r="D149" i="1"/>
  <c r="H149" i="1" s="1"/>
  <c r="I1570" i="1"/>
  <c r="F522" i="4"/>
  <c r="C516" i="1"/>
  <c r="H54" i="1"/>
  <c r="G54" i="1"/>
  <c r="F82" i="4"/>
  <c r="G1602" i="1"/>
  <c r="H1602" i="1"/>
  <c r="D1537" i="1"/>
  <c r="I31" i="3"/>
  <c r="E180" i="9"/>
  <c r="B180" i="9" s="1"/>
  <c r="F70" i="5"/>
  <c r="D69" i="5"/>
  <c r="C1075" i="1"/>
  <c r="G102" i="1"/>
  <c r="H102" i="1"/>
  <c r="H1155" i="1"/>
  <c r="G1155" i="1"/>
  <c r="C1017" i="1"/>
  <c r="F12" i="5"/>
  <c r="C401" i="1"/>
  <c r="F406" i="4"/>
  <c r="F164" i="4"/>
  <c r="D7" i="5"/>
  <c r="F321" i="4"/>
  <c r="C316" i="1"/>
  <c r="G1623" i="1"/>
  <c r="H1623" i="1"/>
  <c r="H1140" i="1"/>
  <c r="G1140" i="1"/>
  <c r="H482" i="1"/>
  <c r="G482" i="1"/>
  <c r="G294" i="1"/>
  <c r="H294" i="1"/>
  <c r="H227" i="1"/>
  <c r="G227" i="1"/>
  <c r="H70" i="1"/>
  <c r="G70" i="1"/>
  <c r="H35" i="1"/>
  <c r="G35" i="1"/>
  <c r="F114" i="6"/>
  <c r="C1510" i="1"/>
  <c r="H30" i="3"/>
  <c r="G1639" i="1"/>
  <c r="H1639" i="1"/>
  <c r="G346" i="9"/>
  <c r="E346" i="9" s="1"/>
  <c r="E7" i="5"/>
  <c r="H569" i="1"/>
  <c r="G569" i="1"/>
  <c r="H566" i="1"/>
  <c r="G566" i="1"/>
  <c r="G125" i="1"/>
  <c r="H125" i="1"/>
  <c r="D360" i="4"/>
  <c r="H150" i="1"/>
  <c r="G150" i="1"/>
  <c r="I1574" i="1"/>
  <c r="I1568" i="1"/>
  <c r="I1564" i="1"/>
  <c r="G1401" i="1"/>
  <c r="H1401" i="1"/>
  <c r="H305" i="1"/>
  <c r="G305" i="1"/>
  <c r="I1542" i="1"/>
  <c r="E535" i="4"/>
  <c r="H269" i="1"/>
  <c r="G269" i="1"/>
  <c r="D1431" i="1"/>
  <c r="H9" i="3" s="1"/>
  <c r="I28" i="3"/>
  <c r="G520" i="1"/>
  <c r="H520" i="1"/>
  <c r="F125" i="4"/>
  <c r="H4" i="1"/>
  <c r="G4" i="1"/>
  <c r="G160" i="1"/>
  <c r="G343" i="9" l="1"/>
  <c r="E343" i="9" s="1"/>
  <c r="B343" i="9" s="1"/>
  <c r="H19" i="9"/>
  <c r="E19" i="9" s="1"/>
  <c r="B19" i="9" s="1"/>
  <c r="G149" i="1"/>
  <c r="H130" i="1"/>
  <c r="G130" i="1"/>
  <c r="K3" i="9"/>
  <c r="H1510" i="1"/>
  <c r="G1510" i="1"/>
  <c r="H316" i="1"/>
  <c r="G316" i="1"/>
  <c r="D148" i="1"/>
  <c r="I18" i="3"/>
  <c r="E299" i="4"/>
  <c r="E300" i="4" s="1"/>
  <c r="D296" i="1" s="1"/>
  <c r="H460" i="1"/>
  <c r="G460" i="1"/>
  <c r="D1074" i="1"/>
  <c r="I23" i="3"/>
  <c r="H368" i="1"/>
  <c r="G368" i="1"/>
  <c r="G425" i="1"/>
  <c r="H425" i="1"/>
  <c r="G485" i="1"/>
  <c r="H485" i="1"/>
  <c r="G349" i="1"/>
  <c r="H349" i="1"/>
  <c r="H401" i="1"/>
  <c r="G401" i="1"/>
  <c r="F69" i="5"/>
  <c r="C1074" i="1"/>
  <c r="H23" i="3"/>
  <c r="H304" i="1"/>
  <c r="G304" i="1"/>
  <c r="H1093" i="1"/>
  <c r="G1093" i="1"/>
  <c r="H136" i="1"/>
  <c r="G136" i="1"/>
  <c r="E422" i="4"/>
  <c r="D2" i="1"/>
  <c r="I17" i="3"/>
  <c r="B24" i="9"/>
  <c r="H3" i="1"/>
  <c r="G3" i="1"/>
  <c r="H1182" i="1"/>
  <c r="G1182" i="1"/>
  <c r="E639" i="4"/>
  <c r="D633" i="1" s="1"/>
  <c r="D424" i="1"/>
  <c r="H1259" i="1"/>
  <c r="G1259" i="1"/>
  <c r="E6" i="5"/>
  <c r="D1012" i="1"/>
  <c r="I22" i="3"/>
  <c r="F7" i="5"/>
  <c r="D6" i="5"/>
  <c r="C1012" i="1"/>
  <c r="H22" i="3"/>
  <c r="G1152" i="1"/>
  <c r="H1152" i="1"/>
  <c r="C303" i="1"/>
  <c r="F308" i="4"/>
  <c r="D417" i="4"/>
  <c r="H217" i="1"/>
  <c r="G217" i="1"/>
  <c r="G565" i="1"/>
  <c r="H565" i="1"/>
  <c r="G623" i="1"/>
  <c r="H623" i="1"/>
  <c r="H1255" i="1"/>
  <c r="G1255" i="1"/>
  <c r="K1481" i="9"/>
  <c r="I39" i="3"/>
  <c r="G344" i="9"/>
  <c r="E344" i="9" s="1"/>
  <c r="B344" i="9" s="1"/>
  <c r="C1621" i="1"/>
  <c r="D639" i="4"/>
  <c r="C424" i="1"/>
  <c r="F430" i="4"/>
  <c r="D422" i="4"/>
  <c r="C2" i="1"/>
  <c r="F6" i="4"/>
  <c r="H17" i="3"/>
  <c r="H1571" i="1"/>
  <c r="G1571" i="1"/>
  <c r="F152" i="4"/>
  <c r="D299" i="4"/>
  <c r="C148" i="1"/>
  <c r="H18" i="3"/>
  <c r="H1075" i="1"/>
  <c r="G1075" i="1"/>
  <c r="H516" i="1"/>
  <c r="G516" i="1"/>
  <c r="F535" i="4"/>
  <c r="D640" i="4"/>
  <c r="C529" i="1"/>
  <c r="F177" i="5"/>
  <c r="D176" i="5"/>
  <c r="C1181" i="1"/>
  <c r="H24" i="3"/>
  <c r="E640" i="4"/>
  <c r="D634" i="1" s="1"/>
  <c r="D529" i="1"/>
  <c r="F360" i="4"/>
  <c r="C355" i="1"/>
  <c r="D418" i="4"/>
  <c r="B346" i="9"/>
  <c r="E345" i="9"/>
  <c r="I10" i="3" s="1"/>
  <c r="G1017" i="1"/>
  <c r="H1017" i="1"/>
  <c r="H1300" i="1"/>
  <c r="G1300" i="1"/>
  <c r="G530" i="1"/>
  <c r="H530" i="1"/>
  <c r="G591" i="1"/>
  <c r="H591" i="1"/>
  <c r="G578" i="1"/>
  <c r="H578" i="1"/>
  <c r="G473" i="1"/>
  <c r="H473" i="1"/>
  <c r="E347" i="9"/>
  <c r="I9" i="3" s="1"/>
  <c r="B348" i="9"/>
  <c r="C1622" i="1"/>
  <c r="I40" i="3"/>
  <c r="G1431" i="1"/>
  <c r="H1431" i="1"/>
  <c r="H1537" i="1"/>
  <c r="G1537" i="1"/>
  <c r="G45" i="1"/>
  <c r="H45" i="1"/>
  <c r="E417" i="4"/>
  <c r="D412" i="1" s="1"/>
  <c r="D303" i="1"/>
  <c r="G198" i="1"/>
  <c r="H198" i="1"/>
  <c r="E342" i="9" l="1"/>
  <c r="F176" i="5"/>
  <c r="C1180" i="1"/>
  <c r="H148" i="1"/>
  <c r="G148" i="1"/>
  <c r="D643" i="4"/>
  <c r="F422" i="4"/>
  <c r="C417" i="1"/>
  <c r="D424" i="4"/>
  <c r="G424" i="1"/>
  <c r="H424" i="1"/>
  <c r="G303" i="1"/>
  <c r="H303" i="1"/>
  <c r="G1012" i="1"/>
  <c r="H1012" i="1"/>
  <c r="F418" i="4"/>
  <c r="C413" i="1"/>
  <c r="D301" i="4"/>
  <c r="F299" i="4"/>
  <c r="D423" i="4"/>
  <c r="C295" i="1"/>
  <c r="D300" i="4"/>
  <c r="C633" i="1"/>
  <c r="F639" i="4"/>
  <c r="G299" i="9"/>
  <c r="C1011" i="1"/>
  <c r="G306" i="9"/>
  <c r="E306" i="9" s="1"/>
  <c r="B306" i="9" s="1"/>
  <c r="F6" i="5"/>
  <c r="H299" i="9"/>
  <c r="D1011" i="1"/>
  <c r="G355" i="1"/>
  <c r="H355" i="1"/>
  <c r="H529" i="1"/>
  <c r="G529" i="1"/>
  <c r="H1621" i="1"/>
  <c r="G1621" i="1"/>
  <c r="H11" i="3"/>
  <c r="F417" i="4"/>
  <c r="C412" i="1"/>
  <c r="H1622" i="1"/>
  <c r="G1622" i="1"/>
  <c r="G1181" i="1"/>
  <c r="H1181" i="1"/>
  <c r="F640" i="4"/>
  <c r="C634" i="1"/>
  <c r="H2" i="1"/>
  <c r="G2" i="1"/>
  <c r="E643" i="4"/>
  <c r="D417" i="1"/>
  <c r="G1074" i="1"/>
  <c r="H1074" i="1"/>
  <c r="E301" i="4"/>
  <c r="D297" i="1" s="1"/>
  <c r="E423" i="4"/>
  <c r="E424" i="4" s="1"/>
  <c r="D419" i="1" s="1"/>
  <c r="D295" i="1"/>
  <c r="E299" i="9" l="1"/>
  <c r="H295" i="1"/>
  <c r="G295" i="1"/>
  <c r="H413" i="1"/>
  <c r="G413" i="1"/>
  <c r="H633" i="1"/>
  <c r="G633" i="1"/>
  <c r="H1180" i="1"/>
  <c r="G1180" i="1"/>
  <c r="F424" i="4"/>
  <c r="C419" i="1"/>
  <c r="E644" i="4"/>
  <c r="E645" i="4" s="1"/>
  <c r="D418" i="1"/>
  <c r="E425" i="4"/>
  <c r="D420" i="1" s="1"/>
  <c r="H20" i="9"/>
  <c r="H412" i="1"/>
  <c r="G412" i="1"/>
  <c r="D425" i="4"/>
  <c r="F423" i="4"/>
  <c r="D644" i="4"/>
  <c r="C418" i="1"/>
  <c r="G20" i="9"/>
  <c r="H417" i="1"/>
  <c r="G417" i="1"/>
  <c r="D637" i="1"/>
  <c r="H634" i="1"/>
  <c r="G634" i="1"/>
  <c r="N3" i="9"/>
  <c r="I11" i="3"/>
  <c r="H1011" i="1"/>
  <c r="H8" i="3"/>
  <c r="G1011" i="1"/>
  <c r="F300" i="4"/>
  <c r="C296" i="1"/>
  <c r="F301" i="4"/>
  <c r="C297" i="1"/>
  <c r="D645" i="4"/>
  <c r="C637" i="1"/>
  <c r="F643" i="4"/>
  <c r="F645" i="4" l="1"/>
  <c r="C639" i="1"/>
  <c r="D649" i="4"/>
  <c r="M3" i="9"/>
  <c r="D639" i="1"/>
  <c r="H419" i="1"/>
  <c r="G419" i="1"/>
  <c r="H297" i="1"/>
  <c r="G297" i="1"/>
  <c r="E20" i="9"/>
  <c r="B20" i="9" s="1"/>
  <c r="F425" i="4"/>
  <c r="C420" i="1"/>
  <c r="H418" i="1"/>
  <c r="G418" i="1"/>
  <c r="H637" i="1"/>
  <c r="G637" i="1"/>
  <c r="G296" i="1"/>
  <c r="H296" i="1"/>
  <c r="D646" i="4"/>
  <c r="F644" i="4"/>
  <c r="C638" i="1"/>
  <c r="D638" i="1"/>
  <c r="E646" i="4"/>
  <c r="E649" i="4" s="1"/>
  <c r="B299" i="9"/>
  <c r="H638" i="1" l="1"/>
  <c r="G638" i="1"/>
  <c r="D643" i="1"/>
  <c r="I19" i="3"/>
  <c r="F649" i="4"/>
  <c r="C643" i="1"/>
  <c r="H19" i="3"/>
  <c r="E650" i="4"/>
  <c r="D640" i="1"/>
  <c r="D650" i="4"/>
  <c r="F646" i="4"/>
  <c r="C640" i="1"/>
  <c r="H420" i="1"/>
  <c r="G420" i="1"/>
  <c r="H639" i="1"/>
  <c r="G639" i="1"/>
  <c r="H334" i="9"/>
  <c r="G334" i="9"/>
  <c r="E334" i="9" l="1"/>
  <c r="E298" i="9" s="1"/>
  <c r="I8" i="3" s="1"/>
  <c r="H640" i="1"/>
  <c r="G640" i="1"/>
  <c r="D644" i="1"/>
  <c r="H7" i="3" s="1"/>
  <c r="I20" i="3"/>
  <c r="C644" i="1"/>
  <c r="H20" i="3"/>
  <c r="F650" i="4"/>
  <c r="G297" i="9"/>
  <c r="E297" i="9" s="1"/>
  <c r="B297" i="9" s="1"/>
  <c r="H643" i="1"/>
  <c r="G643" i="1"/>
  <c r="B334" i="9" l="1"/>
  <c r="H644" i="1"/>
  <c r="G644" i="1"/>
  <c r="J3" i="9"/>
  <c r="G295" i="9" l="1"/>
  <c r="L293" i="9"/>
  <c r="F293" i="9" s="1"/>
  <c r="G18" i="9"/>
  <c r="H295" i="9"/>
  <c r="H15" i="9"/>
  <c r="L16" i="9"/>
  <c r="J13" i="9"/>
  <c r="J12" i="9"/>
  <c r="H18" i="9"/>
  <c r="I9" i="9"/>
  <c r="H21" i="9"/>
  <c r="G16" i="9"/>
  <c r="J17" i="9"/>
  <c r="K7" i="9"/>
  <c r="J11" i="9"/>
  <c r="K6" i="9"/>
  <c r="I11" i="9"/>
  <c r="J6" i="9"/>
  <c r="I13" i="9"/>
  <c r="J9" i="9"/>
  <c r="J10" i="9"/>
  <c r="K5" i="9"/>
  <c r="K11" i="9"/>
  <c r="I6" i="9"/>
  <c r="G22" i="9"/>
  <c r="M16" i="9"/>
  <c r="G15" i="9"/>
  <c r="I8" i="9"/>
  <c r="K9" i="9"/>
  <c r="J5" i="9"/>
  <c r="I17" i="9"/>
  <c r="G21" i="9"/>
  <c r="L15" i="9"/>
  <c r="G17" i="9"/>
  <c r="I12" i="9"/>
  <c r="J7" i="9"/>
  <c r="I7" i="9"/>
  <c r="M15" i="9"/>
  <c r="H17" i="9"/>
  <c r="H16" i="9"/>
  <c r="K10" i="9"/>
  <c r="J8" i="9"/>
  <c r="H22" i="9"/>
  <c r="K13" i="9"/>
  <c r="I5" i="9"/>
  <c r="K12" i="9"/>
  <c r="K8" i="9"/>
  <c r="E21" i="9" l="1"/>
  <c r="B21" i="9" s="1"/>
  <c r="E5" i="9"/>
  <c r="B5" i="9" s="1"/>
  <c r="E8" i="9"/>
  <c r="B8" i="9" s="1"/>
  <c r="E6" i="9"/>
  <c r="B6" i="9" s="1"/>
  <c r="E15" i="9"/>
  <c r="E18" i="9"/>
  <c r="B18" i="9" s="1"/>
  <c r="F15" i="9"/>
  <c r="E16" i="9"/>
  <c r="E12" i="9"/>
  <c r="B12" i="9" s="1"/>
  <c r="E17" i="9"/>
  <c r="B17" i="9" s="1"/>
  <c r="E9" i="9"/>
  <c r="B9" i="9" s="1"/>
  <c r="F16" i="9"/>
  <c r="B293" i="9"/>
  <c r="F23" i="9"/>
  <c r="E13" i="9"/>
  <c r="B13" i="9" s="1"/>
  <c r="E7" i="9"/>
  <c r="B7" i="9" s="1"/>
  <c r="E22" i="9"/>
  <c r="B22" i="9" s="1"/>
  <c r="E10" i="9"/>
  <c r="B10" i="9" s="1"/>
  <c r="E11" i="9"/>
  <c r="B11" i="9" s="1"/>
  <c r="E295" i="9"/>
  <c r="F14" i="9" l="1"/>
  <c r="F3" i="9" s="1"/>
  <c r="B15" i="9"/>
  <c r="E4" i="9"/>
  <c r="E14" i="9"/>
  <c r="I13" i="3" s="1"/>
  <c r="B295" i="9"/>
  <c r="E23" i="9"/>
  <c r="I7" i="3" s="1"/>
  <c r="B16" i="9"/>
  <c r="E3" i="9" l="1"/>
</calcChain>
</file>

<file path=xl/sharedStrings.xml><?xml version="1.0" encoding="utf-8"?>
<sst xmlns="http://schemas.openxmlformats.org/spreadsheetml/2006/main" count="4733" uniqueCount="3656">
  <si>
    <t>Obveznik:</t>
  </si>
  <si>
    <t>12534 - O.Š. FRA PAVLA VUČKOVIĆA, SINJ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</si>
  <si>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</si>
  <si>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</si>
  <si>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</si>
  <si>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</si>
  <si>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</si>
  <si>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</si>
  <si>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</si>
  <si>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</si>
  <si>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</si>
  <si>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</si>
  <si>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</si>
  <si>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</si>
  <si>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</si>
  <si>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</si>
  <si>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</si>
  <si>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</si>
  <si>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</si>
  <si>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</si>
  <si>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</si>
  <si>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</si>
  <si>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</si>
  <si>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</si>
  <si>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</si>
  <si>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</si>
  <si>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</si>
  <si>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</si>
  <si>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</si>
  <si>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</si>
  <si>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</si>
  <si>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</si>
  <si>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</si>
  <si>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</si>
  <si>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</si>
  <si>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</si>
  <si>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</si>
  <si>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</si>
  <si>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</si>
  <si>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</si>
  <si>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</si>
  <si>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</si>
  <si>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</si>
  <si>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</si>
  <si>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</si>
  <si>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</si>
  <si>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</si>
  <si>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</si>
  <si>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</si>
  <si>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</si>
  <si>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</si>
  <si>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</si>
  <si>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</si>
  <si>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</si>
  <si>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</si>
  <si>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</si>
  <si>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</si>
  <si>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</si>
  <si>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</si>
  <si>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</si>
  <si>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</si>
  <si>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</si>
  <si>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</si>
  <si>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</si>
  <si>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</si>
  <si>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</si>
  <si>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</si>
  <si>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</si>
  <si>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</si>
  <si>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</si>
  <si>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</si>
  <si>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</si>
  <si>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</si>
  <si>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</si>
  <si>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</si>
  <si>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</si>
  <si>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</si>
  <si>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</si>
  <si>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</si>
  <si>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</si>
  <si>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</si>
  <si>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</si>
  <si>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</si>
  <si>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</si>
  <si>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</si>
  <si>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</si>
  <si>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</si>
  <si>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</si>
  <si>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</si>
  <si>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</si>
  <si>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</si>
  <si>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</si>
  <si>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</si>
  <si>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</si>
  <si>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</si>
  <si>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</si>
  <si>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</si>
  <si>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</si>
  <si>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</si>
  <si>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</si>
  <si>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</si>
  <si>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</si>
  <si>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</si>
  <si>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</si>
  <si>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</si>
  <si>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</si>
  <si>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</si>
  <si>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</si>
  <si>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</si>
  <si>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</si>
  <si>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</si>
  <si>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</si>
  <si>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</si>
  <si>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</si>
  <si>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</si>
  <si>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</si>
  <si>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</si>
  <si>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</si>
  <si>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</si>
  <si>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</si>
  <si>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</si>
  <si>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</si>
  <si>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</si>
  <si>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</si>
  <si>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</si>
  <si>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</si>
  <si>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</si>
  <si>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</si>
  <si>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</si>
  <si>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</si>
  <si>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</si>
  <si>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</si>
  <si>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</si>
  <si>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</si>
  <si>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</si>
  <si>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</si>
  <si>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</si>
  <si>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</si>
  <si>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</si>
  <si>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</si>
  <si>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</si>
  <si>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</si>
  <si>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</si>
  <si>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</si>
  <si>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</si>
  <si>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</si>
  <si>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</si>
  <si>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</si>
  <si>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</si>
  <si>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</si>
  <si>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</si>
  <si>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</si>
  <si>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</si>
  <si>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</si>
  <si>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</si>
  <si>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</si>
  <si>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</si>
  <si>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</si>
  <si>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</si>
  <si>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</si>
  <si>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</si>
  <si>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</si>
  <si>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</si>
  <si>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</si>
  <si>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</si>
  <si>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</si>
  <si>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</si>
  <si>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</si>
  <si>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</si>
  <si>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</si>
  <si>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</si>
  <si>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</si>
  <si>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</si>
  <si>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</si>
  <si>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</si>
  <si>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</si>
  <si>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</si>
  <si>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</si>
  <si>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</si>
  <si>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</si>
  <si>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</si>
  <si>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</si>
  <si>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</si>
  <si>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</si>
  <si>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</si>
  <si>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</si>
  <si>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</si>
  <si>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</si>
  <si>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</si>
  <si>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</si>
  <si>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</si>
  <si>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</si>
  <si>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</si>
  <si>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</si>
  <si>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</si>
  <si>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</si>
  <si>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</si>
  <si>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</si>
  <si>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</si>
  <si>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</si>
  <si>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</si>
  <si>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</si>
  <si>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</si>
  <si>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</si>
  <si>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</si>
  <si>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</si>
  <si>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</si>
  <si>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</si>
  <si>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</si>
  <si>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</si>
  <si>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</si>
  <si>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</si>
  <si>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</si>
  <si>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</si>
  <si>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</si>
  <si>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</si>
  <si>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</si>
  <si>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</si>
  <si>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</si>
  <si>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</si>
  <si>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</si>
  <si>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</si>
  <si>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</si>
  <si>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</si>
  <si>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</si>
  <si>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</si>
  <si>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</si>
  <si>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</si>
  <si>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</si>
  <si>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</si>
  <si>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</si>
  <si>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</si>
  <si>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</si>
  <si>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</si>
  <si>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</si>
  <si>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</si>
  <si>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</si>
  <si>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</si>
  <si>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</si>
  <si>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</si>
  <si>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</si>
  <si>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</si>
  <si>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</si>
  <si>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</si>
  <si>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</si>
  <si>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</si>
  <si>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</si>
  <si>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</si>
  <si>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</si>
  <si>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</si>
  <si>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</si>
  <si>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</si>
  <si>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</si>
  <si>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</si>
  <si>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</si>
  <si>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</si>
  <si>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</si>
  <si>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</si>
  <si>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</si>
  <si>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</si>
  <si>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</si>
  <si>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</si>
  <si>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</si>
  <si>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</si>
  <si>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</si>
  <si>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</si>
  <si>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</si>
  <si>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</si>
  <si>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</si>
  <si>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</si>
  <si>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</si>
  <si>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</si>
  <si>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</si>
  <si>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</si>
  <si>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</si>
  <si>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</si>
  <si>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</si>
  <si>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</si>
  <si>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</si>
  <si>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</si>
  <si>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</si>
  <si>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</si>
  <si>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</si>
  <si>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</si>
  <si>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</si>
  <si>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</si>
  <si>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</si>
  <si>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</si>
  <si>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</si>
  <si>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</si>
  <si>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</si>
  <si>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</si>
  <si>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</si>
  <si>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</si>
  <si>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</si>
  <si>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</si>
  <si>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</si>
  <si>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</si>
  <si>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</si>
  <si>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</si>
  <si>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</si>
  <si>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</si>
  <si>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</si>
  <si>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</si>
  <si>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</si>
  <si>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</si>
  <si>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</si>
  <si>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</si>
  <si>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</si>
  <si>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</si>
  <si>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</si>
  <si>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</si>
  <si>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</si>
  <si>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</si>
  <si>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</si>
  <si>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</si>
  <si>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</si>
  <si>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</si>
  <si>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</si>
  <si>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</si>
  <si>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</si>
  <si>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</si>
  <si>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</si>
  <si>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</si>
  <si>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</si>
  <si>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</si>
  <si>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</si>
  <si>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</si>
  <si>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</si>
  <si>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</si>
  <si>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</si>
  <si>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</si>
  <si>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</si>
  <si>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</si>
  <si>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</si>
  <si>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</si>
  <si>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</si>
  <si>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</si>
  <si>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</si>
  <si>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</si>
  <si>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</si>
  <si>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</si>
  <si>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</si>
  <si>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</si>
  <si>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</si>
  <si>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</si>
  <si>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</si>
  <si>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</si>
  <si>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</si>
  <si>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</si>
  <si>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</si>
  <si>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</si>
  <si>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</si>
  <si>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</si>
  <si>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</si>
  <si>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</si>
  <si>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</si>
  <si>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</si>
  <si>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</si>
  <si>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</si>
  <si>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</si>
  <si>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</si>
  <si>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</si>
  <si>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</si>
  <si>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</si>
  <si>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</si>
  <si>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</si>
  <si>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</si>
  <si>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</si>
  <si>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</si>
  <si>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</si>
  <si>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</si>
  <si>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</si>
  <si>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</si>
  <si>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</si>
  <si>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</si>
  <si>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</si>
  <si>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</si>
  <si>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</si>
  <si>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</si>
  <si>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</si>
  <si>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</si>
  <si>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</si>
  <si>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</si>
  <si>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</si>
  <si>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</si>
  <si>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</si>
  <si>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</si>
  <si>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</si>
  <si>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</si>
  <si>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</si>
  <si>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</si>
  <si>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</si>
  <si>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</si>
  <si>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</si>
  <si>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</si>
  <si>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</si>
  <si>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</si>
  <si>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</si>
  <si>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</si>
  <si>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</si>
  <si>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</si>
  <si>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</si>
  <si>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</si>
  <si>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</si>
  <si>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</si>
  <si>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</si>
  <si>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</si>
  <si>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</si>
  <si>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</si>
  <si>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</si>
  <si>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</si>
  <si>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</si>
  <si>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</si>
  <si>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</si>
  <si>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</si>
  <si>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</si>
  <si>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</si>
  <si>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</si>
  <si>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</si>
  <si>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</si>
  <si>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</si>
  <si>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</si>
  <si>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</si>
  <si>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</si>
  <si>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</si>
  <si>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</si>
  <si>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</si>
  <si>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</si>
  <si>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</si>
  <si>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</si>
  <si>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</si>
  <si>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</si>
  <si>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</si>
  <si>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</si>
  <si>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</si>
  <si>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</si>
  <si>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</si>
  <si>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</si>
  <si>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</si>
  <si>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</si>
  <si>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</si>
  <si>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</si>
  <si>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</si>
  <si>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</si>
  <si>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</si>
  <si>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</si>
  <si>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</si>
  <si>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</si>
  <si>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</si>
  <si>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</si>
  <si>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</si>
  <si>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</si>
  <si>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</si>
  <si>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</si>
  <si>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</si>
  <si>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</si>
  <si>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</si>
  <si>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</si>
  <si>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</si>
  <si>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</si>
  <si>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</si>
  <si>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</si>
  <si>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</si>
  <si>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</si>
  <si>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</si>
  <si>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</si>
  <si>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</si>
  <si>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</si>
  <si>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</si>
  <si>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</si>
  <si>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</si>
  <si>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</si>
  <si>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</si>
  <si>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</si>
  <si>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</si>
  <si>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</si>
  <si>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</si>
  <si>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</si>
  <si>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</si>
  <si>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</si>
  <si>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</si>
  <si>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</si>
  <si>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</si>
  <si>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</si>
  <si>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</si>
  <si>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</si>
  <si>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</si>
  <si>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</si>
  <si>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</si>
  <si>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</si>
  <si>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</si>
  <si>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</si>
  <si>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</si>
  <si>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</si>
  <si>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</si>
  <si>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</si>
  <si>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</si>
  <si>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</si>
  <si>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</si>
  <si>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</si>
  <si>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</si>
  <si>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</si>
  <si>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</si>
  <si>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</si>
  <si>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</si>
  <si>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</si>
  <si>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</si>
  <si>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</si>
  <si>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</si>
  <si>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</si>
  <si>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</si>
  <si>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</si>
  <si>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</si>
  <si>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</si>
  <si>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</si>
  <si>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</si>
  <si>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</si>
  <si>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</si>
  <si>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</si>
  <si>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</si>
  <si>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</si>
  <si>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</si>
  <si>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</si>
  <si>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</si>
  <si>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</si>
  <si>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</si>
  <si>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</si>
  <si>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</si>
  <si>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</si>
  <si>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</si>
  <si>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</si>
  <si>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</si>
  <si>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</si>
  <si>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</si>
  <si>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</si>
  <si>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</si>
  <si>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</si>
  <si>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</si>
  <si>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</si>
  <si>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</si>
  <si>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</si>
  <si>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</si>
  <si>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</si>
  <si>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</si>
  <si>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</si>
  <si>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</si>
  <si>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</si>
  <si>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</si>
  <si>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</si>
  <si>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</si>
  <si>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</si>
  <si>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</si>
  <si>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</si>
  <si>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</si>
  <si>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</si>
  <si>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</si>
  <si>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</si>
  <si>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</si>
  <si>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</si>
  <si>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</si>
  <si>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</si>
  <si>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</si>
  <si>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</si>
  <si>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</si>
  <si>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</si>
  <si>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</si>
  <si>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</si>
  <si>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</si>
  <si>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</si>
  <si>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</si>
  <si>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</si>
  <si>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</si>
  <si>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</si>
  <si>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</si>
  <si>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</si>
  <si>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</si>
  <si>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</si>
  <si>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</si>
  <si>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</si>
  <si>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</si>
  <si>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</si>
  <si>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</si>
  <si>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</si>
  <si>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</si>
  <si>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</si>
  <si>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</si>
  <si>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</si>
  <si>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</si>
  <si>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</si>
  <si>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</si>
  <si>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</si>
  <si>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</si>
  <si>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</si>
  <si>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</si>
  <si>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</si>
  <si>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</si>
  <si>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</si>
  <si>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</si>
  <si>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</si>
  <si>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</si>
  <si>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</si>
  <si>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</si>
  <si>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</si>
  <si>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</si>
  <si>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</si>
  <si>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</si>
  <si>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</si>
  <si>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</si>
  <si>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</si>
  <si>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</si>
  <si>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</si>
  <si>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</si>
  <si>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</si>
  <si>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</si>
  <si>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</si>
  <si>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</si>
  <si>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</si>
  <si>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</si>
  <si>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</si>
  <si>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</si>
  <si>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</si>
  <si>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</si>
  <si>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</si>
  <si>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</si>
  <si>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</si>
  <si>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</si>
  <si>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</si>
  <si>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</si>
  <si>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</si>
  <si>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</si>
  <si>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</si>
  <si>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</si>
  <si>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</si>
  <si>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</si>
  <si>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</si>
  <si>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</si>
  <si>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</si>
  <si>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</si>
  <si>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</si>
  <si>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</si>
  <si>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</si>
  <si>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</si>
  <si>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</si>
  <si>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</si>
  <si>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</si>
  <si>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</si>
  <si>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</si>
  <si>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</si>
  <si>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</si>
  <si>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</si>
  <si>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</si>
  <si>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</si>
  <si>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</si>
  <si>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</si>
  <si>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</si>
  <si>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</si>
  <si>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</si>
  <si>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</si>
  <si>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</si>
  <si>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</si>
  <si>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</si>
  <si>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</si>
  <si>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</si>
  <si>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</si>
  <si>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</si>
  <si>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</si>
  <si>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</si>
  <si>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</si>
  <si>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</si>
  <si>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</si>
  <si>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</si>
  <si>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</si>
  <si>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</si>
  <si>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</si>
  <si>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</si>
  <si>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</si>
  <si>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</si>
  <si>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</si>
  <si>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</si>
  <si>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</si>
  <si>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</si>
  <si>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</si>
  <si>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</si>
  <si>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</si>
  <si>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</si>
  <si>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</si>
  <si>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</si>
  <si>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</si>
  <si>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</si>
  <si>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</si>
  <si>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</si>
  <si>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</si>
  <si>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</si>
  <si>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</si>
  <si>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</si>
  <si>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</si>
  <si>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</si>
  <si>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</si>
  <si>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</si>
  <si>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</si>
  <si>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</si>
  <si>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</si>
  <si>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</si>
  <si>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</si>
  <si>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</si>
  <si>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</si>
  <si>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</si>
  <si>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</si>
  <si>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</si>
  <si>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</si>
  <si>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</si>
  <si>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</si>
  <si>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</si>
  <si>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</si>
  <si>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</si>
  <si>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</si>
  <si>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</si>
  <si>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</si>
  <si>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</si>
  <si>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</si>
  <si>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</si>
  <si>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</si>
  <si>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</si>
  <si>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</si>
  <si>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</si>
  <si>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</si>
  <si>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</si>
  <si>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</si>
  <si>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</si>
  <si>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</si>
  <si>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</si>
  <si>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</si>
  <si>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</si>
  <si>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</si>
  <si>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</si>
  <si>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</si>
  <si>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</si>
  <si>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</si>
  <si>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</si>
  <si>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</si>
  <si>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</si>
  <si>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</si>
  <si>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</si>
  <si>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</si>
  <si>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</si>
  <si>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</si>
  <si>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</si>
  <si>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</si>
  <si>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</si>
  <si>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</si>
  <si>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</si>
  <si>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</si>
  <si>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</si>
  <si>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</si>
  <si>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</si>
  <si>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</si>
  <si>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</si>
  <si>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</si>
  <si>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</si>
  <si>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</si>
  <si>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</si>
  <si>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</si>
  <si>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</si>
  <si>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</si>
  <si>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</si>
  <si>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</si>
  <si>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</si>
  <si>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</si>
  <si>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</si>
  <si>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</si>
  <si>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</si>
  <si>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</si>
  <si>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</si>
  <si>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</si>
  <si>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</si>
  <si>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</si>
  <si>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</si>
  <si>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</si>
  <si>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</si>
  <si>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</si>
  <si>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</si>
  <si>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</si>
  <si>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</si>
  <si>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</si>
  <si>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</si>
  <si>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</si>
  <si>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</si>
  <si>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</si>
  <si>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</si>
  <si>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</si>
  <si>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</si>
  <si>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</si>
  <si>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</si>
  <si>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</si>
  <si>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</si>
  <si>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</si>
  <si>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</si>
  <si>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</si>
  <si>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</si>
  <si>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</si>
  <si>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</si>
  <si>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</si>
  <si>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</si>
  <si>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</si>
  <si>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</si>
  <si>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</si>
  <si>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</si>
  <si>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</si>
  <si>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</si>
  <si>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</si>
  <si>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</si>
  <si>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</si>
  <si>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</si>
  <si>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</si>
  <si>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</si>
  <si>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</si>
  <si>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</si>
  <si>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</si>
  <si>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</si>
  <si>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</si>
  <si>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</si>
  <si>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</si>
  <si>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</si>
  <si>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</si>
  <si>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</si>
  <si>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</si>
  <si>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</si>
  <si>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</si>
  <si>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</si>
  <si>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</si>
  <si>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</si>
  <si>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</si>
  <si>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</si>
  <si>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</si>
  <si>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</si>
  <si>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</si>
  <si>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</si>
  <si>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</si>
  <si>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</si>
  <si>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</si>
  <si>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</si>
  <si>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</si>
  <si>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</si>
  <si>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</si>
  <si>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</si>
  <si>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</si>
  <si>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</si>
  <si>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</si>
  <si>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</si>
  <si>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</si>
  <si>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</si>
  <si>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</si>
  <si>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</si>
  <si>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</si>
  <si>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</si>
  <si>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</si>
  <si>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</si>
  <si>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</si>
  <si>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</si>
  <si>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</si>
  <si>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</si>
  <si>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</si>
  <si>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</si>
  <si>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</si>
  <si>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</si>
  <si>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</si>
  <si>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</si>
  <si>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</si>
  <si>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</si>
  <si>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</si>
  <si>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</si>
  <si>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</si>
  <si>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</si>
  <si>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</si>
  <si>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</si>
  <si>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</si>
  <si>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</si>
  <si>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</si>
  <si>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</si>
  <si>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</si>
  <si>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</si>
  <si>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</si>
  <si>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</si>
  <si>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</si>
  <si>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</si>
  <si>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</si>
  <si>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</si>
  <si>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</si>
  <si>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</si>
  <si>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</si>
  <si>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</si>
  <si>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</si>
  <si>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</si>
  <si>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</si>
  <si>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</si>
  <si>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</si>
  <si>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</si>
  <si>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</si>
  <si>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</si>
  <si>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</si>
  <si>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</si>
  <si>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</si>
  <si>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</si>
  <si>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</si>
  <si>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</si>
  <si>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</si>
  <si>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</si>
  <si>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</si>
  <si>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</si>
  <si>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</si>
  <si>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</si>
  <si>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</si>
  <si>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</si>
  <si>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</si>
  <si>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</si>
  <si>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</si>
  <si>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</si>
  <si>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</si>
  <si>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</si>
  <si>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</si>
  <si>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</si>
  <si>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</si>
  <si>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</si>
  <si>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</si>
  <si>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</si>
  <si>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</si>
  <si>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</si>
  <si>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</si>
  <si>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</si>
  <si>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</si>
  <si>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</si>
  <si>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</si>
  <si>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</si>
  <si>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</si>
  <si>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</si>
  <si>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</si>
  <si>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</si>
  <si>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</si>
  <si>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</si>
  <si>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</si>
  <si>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</si>
  <si>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</si>
  <si>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</si>
  <si>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</si>
  <si>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</si>
  <si>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</si>
  <si>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</si>
  <si>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</si>
  <si>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</si>
  <si>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</si>
  <si>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</si>
  <si>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</si>
  <si>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</si>
  <si>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</si>
  <si>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</si>
  <si>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</si>
  <si>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</si>
  <si>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</si>
  <si>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</si>
  <si>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</si>
  <si>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</si>
  <si>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</si>
  <si>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</si>
  <si>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</si>
  <si>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</si>
  <si>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</si>
  <si>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</si>
  <si>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</si>
  <si>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</si>
  <si>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</si>
  <si>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</si>
  <si>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</si>
  <si>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</si>
  <si>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</si>
  <si>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</si>
  <si>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</si>
  <si>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</si>
  <si>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</si>
  <si>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</si>
  <si>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</si>
  <si>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</si>
  <si>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</si>
  <si>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</si>
  <si>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</si>
  <si>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</si>
  <si>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</si>
  <si>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</si>
  <si>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</si>
  <si>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</si>
  <si>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</si>
  <si>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</si>
  <si>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</si>
  <si>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</si>
  <si>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</si>
  <si>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</si>
  <si>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</si>
  <si>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</si>
  <si>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</si>
  <si>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</si>
  <si>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</si>
  <si>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</si>
  <si>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</si>
  <si>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</si>
  <si>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</si>
  <si>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</si>
  <si>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</si>
  <si>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</si>
  <si>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</si>
  <si>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</si>
  <si>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</si>
  <si>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</si>
  <si>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</si>
  <si>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</si>
  <si>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</si>
  <si>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</si>
  <si>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</si>
  <si>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</si>
  <si>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</si>
  <si>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</si>
  <si>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</si>
  <si>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</si>
  <si>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</si>
  <si>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</si>
  <si>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</si>
  <si>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</si>
  <si>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</si>
  <si>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</si>
  <si>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</si>
  <si>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</si>
  <si>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</si>
  <si>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</si>
  <si>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</si>
  <si>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</si>
  <si>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</si>
  <si>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</si>
  <si>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</si>
  <si>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</si>
  <si>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</si>
  <si>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</si>
  <si>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</si>
  <si>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</si>
  <si>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</si>
  <si>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</si>
  <si>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</si>
  <si>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</si>
  <si>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</si>
  <si>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</si>
  <si>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</si>
  <si>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</si>
  <si>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</si>
  <si>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</si>
  <si>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</si>
  <si>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</si>
  <si>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</si>
  <si>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</si>
  <si>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</si>
  <si>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</si>
  <si>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</si>
  <si>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</si>
  <si>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</si>
  <si>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</si>
  <si>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</si>
  <si>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</si>
  <si>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</si>
  <si>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</si>
  <si>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</si>
  <si>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</si>
  <si>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</si>
  <si>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</si>
  <si>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</si>
  <si>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</si>
  <si>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</si>
  <si>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</si>
  <si>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</si>
  <si>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</si>
  <si>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</si>
  <si>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</si>
  <si>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</si>
  <si>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</si>
  <si>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</si>
  <si>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</si>
  <si>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</si>
  <si>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</si>
  <si>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</si>
  <si>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</si>
  <si>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</si>
  <si>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</si>
  <si>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</si>
  <si>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</si>
  <si>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</si>
  <si>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</si>
  <si>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</si>
  <si>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</si>
  <si>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</si>
  <si>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</si>
  <si>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</si>
  <si>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</si>
  <si>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</si>
  <si>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</si>
  <si>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</si>
  <si>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</si>
  <si>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</si>
  <si>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</si>
  <si>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</si>
  <si>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</si>
  <si>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</si>
  <si>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</si>
  <si>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</si>
  <si>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</si>
  <si>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</si>
  <si>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</si>
  <si>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</si>
  <si>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</si>
  <si>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</si>
  <si>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</si>
  <si>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</si>
  <si>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</si>
  <si>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</si>
  <si>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</si>
  <si>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</si>
  <si>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</si>
  <si>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</si>
  <si>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</si>
  <si>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</si>
  <si>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</si>
  <si>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</si>
  <si>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</si>
  <si>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</si>
  <si>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</si>
  <si>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</si>
  <si>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</si>
  <si>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</si>
  <si>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</si>
  <si>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</si>
  <si>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</si>
  <si>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</si>
  <si>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</si>
  <si>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</si>
  <si>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</si>
  <si>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</si>
  <si>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</si>
  <si>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</si>
  <si>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</si>
  <si>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</si>
  <si>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</si>
  <si>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</si>
  <si>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</si>
  <si>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</si>
  <si>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</si>
  <si>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</si>
  <si>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</si>
  <si>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</si>
  <si>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</si>
  <si>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</si>
  <si>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</si>
  <si>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</si>
  <si>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</si>
  <si>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</si>
  <si>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</si>
  <si>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</si>
  <si>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</si>
  <si>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</si>
  <si>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</si>
  <si>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</si>
  <si>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</si>
  <si>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</si>
  <si>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</si>
  <si>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</si>
  <si>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</si>
  <si>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</si>
  <si>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</si>
  <si>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</si>
  <si>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</si>
  <si>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</si>
  <si>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</si>
  <si>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</si>
  <si>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</si>
  <si>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</si>
  <si>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</si>
  <si>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</si>
  <si>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</si>
  <si>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</si>
  <si>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</si>
  <si>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</si>
  <si>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</si>
  <si>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</si>
  <si>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</si>
  <si>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</si>
  <si>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</si>
  <si>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</si>
  <si>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</si>
  <si>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</si>
  <si>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</si>
  <si>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</si>
  <si>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</si>
  <si>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</si>
  <si>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</si>
  <si>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</si>
  <si>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</si>
  <si>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</si>
  <si>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</si>
  <si>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</si>
  <si>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</si>
  <si>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</si>
  <si>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</si>
  <si>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</si>
  <si>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</si>
  <si>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</si>
  <si>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</si>
  <si>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</si>
  <si>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</si>
  <si>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</si>
  <si>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</si>
  <si>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</si>
  <si>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</si>
  <si>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</si>
  <si>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</si>
  <si>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</si>
  <si>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</si>
  <si>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</si>
  <si>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</si>
  <si>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</si>
  <si>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</si>
  <si>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</si>
  <si>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</si>
  <si>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</si>
  <si>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</si>
  <si>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</si>
  <si>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</si>
  <si>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</si>
  <si>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</si>
  <si>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</si>
  <si>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</si>
  <si>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</si>
  <si>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</si>
  <si>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</si>
  <si>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</si>
  <si>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</si>
  <si>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</si>
  <si>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</si>
  <si>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</si>
  <si>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</si>
  <si>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</si>
  <si>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</si>
  <si>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</si>
  <si>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</si>
  <si>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</si>
  <si>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</si>
  <si>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</si>
  <si>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</si>
  <si>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</si>
  <si>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</si>
  <si>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</si>
  <si>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</si>
  <si>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</si>
  <si>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</si>
  <si>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</si>
  <si>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</si>
  <si>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</si>
  <si>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</si>
  <si>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</si>
  <si>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</si>
  <si>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</si>
  <si>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</si>
  <si>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</si>
  <si>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</si>
  <si>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</si>
  <si>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</si>
  <si>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</si>
  <si>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</si>
  <si>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</si>
  <si>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</si>
  <si>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</si>
  <si>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</si>
  <si>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</si>
  <si>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</si>
  <si>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</si>
  <si>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</si>
  <si>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</si>
  <si>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</si>
  <si>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</si>
  <si>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</si>
  <si>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</si>
  <si>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</si>
  <si>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</si>
  <si>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</si>
  <si>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</si>
  <si>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</si>
  <si>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</si>
  <si>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</si>
  <si>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</si>
  <si>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</si>
  <si>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</si>
  <si>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</si>
  <si>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</si>
  <si>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</si>
  <si>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</si>
  <si>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</si>
  <si>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</si>
  <si>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</si>
  <si>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</si>
  <si>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</si>
  <si>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</si>
  <si>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</si>
  <si>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</si>
  <si>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</si>
  <si>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</si>
  <si>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</si>
  <si>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</si>
  <si>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</si>
  <si>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</si>
  <si>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</si>
  <si>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</si>
  <si>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</si>
  <si>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</si>
  <si>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</si>
  <si>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</si>
  <si>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</si>
  <si>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</si>
  <si>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</si>
  <si>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</si>
  <si>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</si>
  <si>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</si>
  <si>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</si>
  <si>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</si>
  <si>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</si>
  <si>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</si>
  <si>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</si>
  <si>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</si>
  <si>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</si>
  <si>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</si>
  <si>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</si>
  <si>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</si>
  <si>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</si>
  <si>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</si>
  <si>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</si>
  <si>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</si>
  <si>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</si>
  <si>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</si>
  <si>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</si>
  <si>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</si>
  <si>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</si>
  <si>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</si>
  <si>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</si>
  <si>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</si>
  <si>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</si>
  <si>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</si>
  <si>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</si>
  <si>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</si>
  <si>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</si>
  <si>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</si>
  <si>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</si>
  <si>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</si>
  <si>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</si>
  <si>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</si>
  <si>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</si>
  <si>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</si>
  <si>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</si>
  <si>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</si>
  <si>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</si>
  <si>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</si>
  <si>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</si>
  <si>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</si>
  <si>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</si>
  <si>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</si>
  <si>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</si>
  <si>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</si>
  <si>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</si>
  <si>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</si>
  <si>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</si>
  <si>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</si>
  <si>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</si>
  <si>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</si>
  <si>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</si>
  <si>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</si>
  <si>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</si>
  <si>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</si>
  <si>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</si>
  <si>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</si>
  <si>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</si>
  <si>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</si>
  <si>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</si>
  <si>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</si>
  <si>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</si>
  <si>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</si>
  <si>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</si>
  <si>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</si>
  <si>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</si>
  <si>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</si>
  <si>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</si>
  <si>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</si>
  <si>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</si>
  <si>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</si>
  <si>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</si>
  <si>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</si>
  <si>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</si>
  <si>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</si>
  <si>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</si>
  <si>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</si>
  <si>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</si>
  <si>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</si>
  <si>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</si>
  <si>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</si>
  <si>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</si>
  <si>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</si>
  <si>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</si>
  <si>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</si>
  <si>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</si>
  <si>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</si>
  <si>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</si>
  <si>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</si>
  <si>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</si>
  <si>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</si>
  <si>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</si>
  <si>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</si>
  <si>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</si>
  <si>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</si>
  <si>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</si>
  <si>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</si>
  <si>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</si>
  <si>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</si>
  <si>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</si>
  <si>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</si>
  <si>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</si>
  <si>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</si>
  <si>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</si>
  <si>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</si>
  <si>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</si>
  <si>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</si>
  <si>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</si>
  <si>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</si>
  <si>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</si>
  <si>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</si>
  <si>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</si>
  <si>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</si>
  <si>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</si>
  <si>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</si>
  <si>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</si>
  <si>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</si>
  <si>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</si>
  <si>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</si>
  <si>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</si>
  <si>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</si>
  <si>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</si>
  <si>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</si>
  <si>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</si>
  <si>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</si>
  <si>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</si>
  <si>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</si>
  <si>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</si>
  <si>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</si>
  <si>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</si>
  <si>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</si>
  <si>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</si>
  <si>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</si>
  <si>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</si>
  <si>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</si>
  <si>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</si>
  <si>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</si>
  <si>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</si>
  <si>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</si>
  <si>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</si>
  <si>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</si>
  <si>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</si>
  <si>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</si>
  <si>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</si>
  <si>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</si>
  <si>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</si>
  <si>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</si>
  <si>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</si>
  <si>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</si>
  <si>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</si>
  <si>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</si>
  <si>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</si>
  <si>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</si>
  <si>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</si>
  <si>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</si>
  <si>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</si>
  <si>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</si>
  <si>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</si>
  <si>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</si>
  <si>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</si>
  <si>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</si>
  <si>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</si>
  <si>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</si>
  <si>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</si>
  <si>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</si>
  <si>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</si>
  <si>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</si>
  <si>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</si>
  <si>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</si>
  <si>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</si>
  <si>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</si>
  <si>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</si>
  <si>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</si>
  <si>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</si>
  <si>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</si>
  <si>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</si>
  <si>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</si>
  <si>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</si>
  <si>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</si>
  <si>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</si>
  <si>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</si>
  <si>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</si>
  <si>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</si>
  <si>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</si>
  <si>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</si>
  <si>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</si>
  <si>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</si>
  <si>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</si>
  <si>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</si>
  <si>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</si>
  <si>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</si>
  <si>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</si>
  <si>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</si>
  <si>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</si>
  <si>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</si>
  <si>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</si>
  <si>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</si>
  <si>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</si>
  <si>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</si>
  <si>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</si>
  <si>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</si>
  <si>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</si>
  <si>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</si>
  <si>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</si>
  <si>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</si>
  <si>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</si>
  <si>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</si>
  <si>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</si>
  <si>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</si>
  <si>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</si>
  <si>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</si>
  <si>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</si>
  <si>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</si>
  <si>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</si>
  <si>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</si>
  <si>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</si>
  <si>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</si>
  <si>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</si>
  <si>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</si>
  <si>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</si>
  <si>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</si>
  <si>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</si>
  <si>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</si>
  <si>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</si>
  <si>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</si>
  <si>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</si>
  <si>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</si>
  <si>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</si>
  <si>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</si>
  <si>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</si>
  <si>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</si>
  <si>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</si>
  <si>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</si>
  <si>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</si>
  <si>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</si>
  <si>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</si>
  <si>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</si>
  <si>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</si>
  <si>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</si>
  <si>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</si>
  <si>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</si>
  <si>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</si>
  <si>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</si>
  <si>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</si>
  <si>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</si>
  <si>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</si>
  <si>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</si>
  <si>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</si>
  <si>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</si>
  <si>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</si>
  <si>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</si>
  <si>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</si>
  <si>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</si>
  <si>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</si>
  <si>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</si>
  <si>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</si>
  <si>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</si>
  <si>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</si>
  <si>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</si>
  <si>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</si>
  <si>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</si>
  <si>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</si>
  <si>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</si>
  <si>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</si>
  <si>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</si>
  <si>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</si>
  <si>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</si>
  <si>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</si>
  <si>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</si>
  <si>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</si>
  <si>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</si>
  <si>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</si>
  <si>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</si>
  <si>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</si>
  <si>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</si>
  <si>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</si>
  <si>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</si>
  <si>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</si>
  <si>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</si>
  <si>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</si>
  <si>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</si>
  <si>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</si>
  <si>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</si>
  <si>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</si>
  <si>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</si>
  <si>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</si>
  <si>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</si>
  <si>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</si>
  <si>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</si>
  <si>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</si>
  <si>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</si>
  <si>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</si>
  <si>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</si>
  <si>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</si>
  <si>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</si>
  <si>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</si>
  <si>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</si>
  <si>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</si>
  <si>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</si>
  <si>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</si>
  <si>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</si>
  <si>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</si>
  <si>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</si>
  <si>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</si>
  <si>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</si>
  <si>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</si>
  <si>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</si>
  <si>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</si>
  <si>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</si>
  <si>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</si>
  <si>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</si>
  <si>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</si>
  <si>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</si>
  <si>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</si>
  <si>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</si>
  <si>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</si>
  <si>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</si>
  <si>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</si>
  <si>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</si>
  <si>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</si>
  <si>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</si>
  <si>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</si>
  <si>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</si>
  <si>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</si>
  <si>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</si>
  <si>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</si>
  <si>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</si>
  <si>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</si>
  <si>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</si>
  <si>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</si>
  <si>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</si>
  <si>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</si>
  <si>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</si>
  <si>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</si>
  <si>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</si>
  <si>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</si>
  <si>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</si>
  <si>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</si>
  <si>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</si>
  <si>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</si>
  <si>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</si>
  <si>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</si>
  <si>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</si>
  <si>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</si>
  <si>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</si>
  <si>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</si>
  <si>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</si>
  <si>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</si>
  <si>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</si>
  <si>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</si>
  <si>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</si>
  <si>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</si>
  <si>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</si>
  <si>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</si>
  <si>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</si>
  <si>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</si>
  <si>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</si>
  <si>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</si>
  <si>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</si>
  <si>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</si>
  <si>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</si>
  <si>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</si>
  <si>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</si>
  <si>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</si>
  <si>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</si>
  <si>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</si>
  <si>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</si>
  <si>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</si>
  <si>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</si>
  <si>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</si>
  <si>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</si>
  <si>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</si>
  <si>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</si>
  <si>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</si>
  <si>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</si>
  <si>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</si>
  <si>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</si>
  <si>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</si>
  <si>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</si>
  <si>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</si>
  <si>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</si>
  <si>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</si>
  <si>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</si>
  <si>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</si>
  <si>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</si>
  <si>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</si>
  <si>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</si>
  <si>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</si>
  <si>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</si>
  <si>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</si>
  <si>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</si>
  <si>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</si>
  <si>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</si>
  <si>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</si>
  <si>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</si>
  <si>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</si>
  <si>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</si>
  <si>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</si>
  <si>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</si>
  <si>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</si>
  <si>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</si>
  <si>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</si>
  <si>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</si>
  <si>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</si>
  <si>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</si>
  <si>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</si>
  <si>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</si>
  <si>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</si>
  <si>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</si>
  <si>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</si>
  <si>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</si>
  <si>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</si>
  <si>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</si>
  <si>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</si>
  <si>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</si>
  <si>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</si>
  <si>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</si>
  <si>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</si>
  <si>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</si>
  <si>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</si>
  <si>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</si>
  <si>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</si>
  <si>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</si>
  <si>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</si>
  <si>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</si>
  <si>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</si>
  <si>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</si>
  <si>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</si>
  <si>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</si>
  <si>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</si>
  <si>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</si>
  <si>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</si>
  <si>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</si>
  <si>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</si>
  <si>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</si>
  <si>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</si>
  <si>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</si>
  <si>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</si>
  <si>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</si>
  <si>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</si>
  <si>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</si>
  <si>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</si>
  <si>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</si>
  <si>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</si>
  <si>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</si>
  <si>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</si>
  <si>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</si>
  <si>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</si>
  <si>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</si>
  <si>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</si>
  <si>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</si>
  <si>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</si>
  <si>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</si>
  <si>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</si>
  <si>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</si>
  <si>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</si>
  <si>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</si>
  <si>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</si>
  <si>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</si>
  <si>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</si>
  <si>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</si>
  <si>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</si>
  <si>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</si>
  <si>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</si>
  <si>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</si>
  <si>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</si>
  <si>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</si>
  <si>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</si>
  <si>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</si>
  <si>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</si>
  <si>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</si>
  <si>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</si>
  <si>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</si>
  <si>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</si>
  <si>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</si>
  <si>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</si>
  <si>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</si>
  <si>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</si>
  <si>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</si>
  <si>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</si>
  <si>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</si>
  <si>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</si>
  <si>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</si>
  <si>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</si>
  <si>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</si>
  <si>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</si>
  <si>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</si>
  <si>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</si>
  <si>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</si>
  <si>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</si>
  <si>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</si>
  <si>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</si>
  <si>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</si>
  <si>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</si>
  <si>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</si>
  <si>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</si>
  <si>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</si>
  <si>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</si>
  <si>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</si>
  <si>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</si>
  <si>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</si>
  <si>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</si>
  <si>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</si>
  <si>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</si>
  <si>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</si>
  <si>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</si>
  <si>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</si>
  <si>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</si>
  <si>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</si>
  <si>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</si>
  <si>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</si>
  <si>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</si>
  <si>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</si>
  <si>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</si>
  <si>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</si>
  <si>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</si>
  <si>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</si>
  <si>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</si>
  <si>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</si>
  <si>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</si>
  <si>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</si>
  <si>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</si>
  <si>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</si>
  <si>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</si>
  <si>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</si>
  <si>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</si>
  <si>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</si>
  <si>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</si>
  <si>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</si>
  <si>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</si>
  <si>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</si>
  <si>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</si>
  <si>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</si>
  <si>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</si>
  <si>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</si>
  <si>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</si>
  <si>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</si>
  <si>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</si>
  <si>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</si>
  <si>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</si>
  <si>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</si>
  <si>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</si>
  <si>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</si>
  <si>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</si>
  <si>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</si>
  <si>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</si>
  <si>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</si>
  <si>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</si>
  <si>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</si>
  <si>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</si>
  <si>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</si>
  <si>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</si>
  <si>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</si>
  <si>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</si>
  <si>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</si>
  <si>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</si>
  <si>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</si>
  <si>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</si>
  <si>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</si>
  <si>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</si>
  <si>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</si>
  <si>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</si>
  <si>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</si>
  <si>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</si>
  <si>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</si>
  <si>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</si>
  <si>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</si>
  <si>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</si>
  <si>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</si>
  <si>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</si>
  <si>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</si>
  <si>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</si>
  <si>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</si>
  <si>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</si>
  <si>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</si>
  <si>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</si>
  <si>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</si>
  <si>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</si>
  <si>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</si>
  <si>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</si>
  <si>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</si>
  <si>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</si>
  <si>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</si>
  <si>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</si>
  <si>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</si>
  <si>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</si>
  <si>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</si>
  <si>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</si>
  <si>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</si>
  <si>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</si>
  <si>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</si>
  <si>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</si>
  <si>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</si>
  <si>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</si>
  <si>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</si>
  <si>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</si>
  <si>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</si>
  <si>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</si>
  <si>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</si>
  <si>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</si>
  <si>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</si>
  <si>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</si>
  <si>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</si>
  <si>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</si>
  <si>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</si>
  <si>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</si>
  <si>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</si>
  <si>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</si>
  <si>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</si>
  <si>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</si>
  <si>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</si>
  <si>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</si>
  <si>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</si>
  <si>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</si>
  <si>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</si>
  <si>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</si>
  <si>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</si>
  <si>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</si>
  <si>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</si>
  <si>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</si>
  <si>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</si>
  <si>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</si>
  <si>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</si>
  <si>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</si>
  <si>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</si>
  <si>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</si>
  <si>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</si>
  <si>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</si>
  <si>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</si>
  <si>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</si>
  <si>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</si>
  <si>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</si>
  <si>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</si>
  <si>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</si>
  <si>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</si>
  <si>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</si>
  <si>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</si>
  <si>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</si>
  <si>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</si>
  <si>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</si>
  <si>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</si>
  <si>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</si>
  <si>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</si>
  <si>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</si>
  <si>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</si>
  <si>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</si>
  <si>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</si>
  <si>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</si>
  <si>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</si>
  <si>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</si>
  <si>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</si>
  <si>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</si>
  <si>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</si>
  <si>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</si>
  <si>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</si>
  <si>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FRA PAVLA VUČKOVIĆA, SINJ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</si>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</sst>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2021823.89</v>
      </c>
      <c r="D2" s="7">
        <f>'PR-RAS'!E6</f>
        <v>2104668.56</v>
      </c>
      <c r="E2" s="7">
        <v>0</v>
      </c>
      <c r="F2" s="7">
        <v>0</v>
      </c>
      <c r="G2" s="8">
        <f t="shared" ref="G2:G274" si="0">(B2/1000)*(C2*1+D2*2)</f>
        <v>6231.1610099999998</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1728268.32</v>
      </c>
      <c r="D45" s="2">
        <f>'PR-RAS'!E49</f>
        <v>1841512.14</v>
      </c>
      <c r="E45" s="2">
        <v>0</v>
      </c>
      <c r="F45" s="2">
        <v>0</v>
      </c>
      <c r="G45" s="3">
        <f t="shared" si="0"/>
        <v>238096.87439999997</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22478.54</v>
      </c>
      <c r="D57" s="2">
        <f>'PR-RAS'!E61</f>
        <v>0</v>
      </c>
      <c r="E57" s="2">
        <v>0</v>
      </c>
      <c r="F57" s="2">
        <v>0</v>
      </c>
      <c r="G57" s="3">
        <f t="shared" si="0"/>
        <v>1258.7982400000001</v>
      </c>
      <c r="H57" s="3">
        <f t="shared" si="1"/>
        <v>0.45999999999912689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22478.54</v>
      </c>
      <c r="D58" s="2">
        <f>'PR-RAS'!E62</f>
        <v>0</v>
      </c>
      <c r="E58" s="2">
        <v>0</v>
      </c>
      <c r="F58" s="2">
        <v>0</v>
      </c>
      <c r="G58" s="3">
        <f t="shared" si="0"/>
        <v>1281.2767800000001</v>
      </c>
      <c r="H58" s="3">
        <f t="shared" si="1"/>
        <v>0.45999999999912689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1674899.25</v>
      </c>
      <c r="D64" s="2">
        <f>'PR-RAS'!E68</f>
        <v>1800412.5</v>
      </c>
      <c r="E64" s="2">
        <v>0</v>
      </c>
      <c r="F64" s="2">
        <v>0</v>
      </c>
      <c r="G64" s="3">
        <f t="shared" si="0"/>
        <v>332370.62774999999</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1601248.91</v>
      </c>
      <c r="D65" s="2">
        <f>'PR-RAS'!E69</f>
        <v>1773102.92</v>
      </c>
      <c r="E65" s="2">
        <v>0</v>
      </c>
      <c r="F65" s="2">
        <v>0</v>
      </c>
      <c r="G65" s="3">
        <f t="shared" si="0"/>
        <v>329437.10399999999</v>
      </c>
      <c r="H65" s="3">
        <f t="shared" si="1"/>
        <v>0.17000000015832484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73650.34</v>
      </c>
      <c r="D66" s="2">
        <f>'PR-RAS'!E70</f>
        <v>27309.58</v>
      </c>
      <c r="E66" s="2">
        <v>0</v>
      </c>
      <c r="F66" s="2">
        <v>0</v>
      </c>
      <c r="G66" s="3">
        <f t="shared" si="0"/>
        <v>8337.5174999999999</v>
      </c>
      <c r="H66" s="3">
        <f t="shared" si="1"/>
        <v>0.75999999999476131</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30890.53</v>
      </c>
      <c r="D73" s="2">
        <f>'PR-RAS'!E77</f>
        <v>41099.64</v>
      </c>
      <c r="E73" s="2">
        <v>0</v>
      </c>
      <c r="F73" s="2">
        <v>0</v>
      </c>
      <c r="G73" s="3">
        <f t="shared" si="0"/>
        <v>8142.4663199999995</v>
      </c>
      <c r="H73" s="3">
        <f t="shared" si="1"/>
        <v>0.83000000000174623</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4633.59</v>
      </c>
      <c r="D74" s="2">
        <f>'PR-RAS'!E78</f>
        <v>6201.04</v>
      </c>
      <c r="E74" s="2">
        <v>0</v>
      </c>
      <c r="F74" s="2">
        <v>0</v>
      </c>
      <c r="G74" s="3">
        <f t="shared" si="0"/>
        <v>1243.6039099999998</v>
      </c>
      <c r="H74" s="3">
        <f t="shared" si="1"/>
        <v>0.4499999999998181</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26256.94</v>
      </c>
      <c r="D76" s="2">
        <f>'PR-RAS'!E80</f>
        <v>34898.6</v>
      </c>
      <c r="E76" s="2">
        <v>0</v>
      </c>
      <c r="F76" s="2">
        <v>0</v>
      </c>
      <c r="G76" s="3">
        <f t="shared" si="0"/>
        <v>7204.0604999999996</v>
      </c>
      <c r="H76" s="3">
        <f t="shared" si="1"/>
        <v>0.46000000000276486</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0.05</v>
      </c>
      <c r="D78" s="2">
        <f>'PR-RAS'!E82</f>
        <v>0.05</v>
      </c>
      <c r="E78" s="2">
        <v>0</v>
      </c>
      <c r="F78" s="2">
        <v>0</v>
      </c>
      <c r="G78" s="3">
        <f t="shared" si="0"/>
        <v>1.1550000000000001E-2</v>
      </c>
      <c r="H78" s="3">
        <f t="shared" si="1"/>
        <v>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0.05</v>
      </c>
      <c r="D79" s="2">
        <f>'PR-RAS'!E83</f>
        <v>0.05</v>
      </c>
      <c r="E79" s="2">
        <v>0</v>
      </c>
      <c r="F79" s="2">
        <v>0</v>
      </c>
      <c r="G79" s="3">
        <f t="shared" si="0"/>
        <v>1.1700000000000002E-2</v>
      </c>
      <c r="H79" s="3">
        <f t="shared" si="1"/>
        <v>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0.05</v>
      </c>
      <c r="D83" s="2">
        <f>'PR-RAS'!E87</f>
        <v>0.05</v>
      </c>
      <c r="E83" s="2">
        <v>0</v>
      </c>
      <c r="F83" s="2">
        <v>0</v>
      </c>
      <c r="G83" s="3">
        <f t="shared" si="0"/>
        <v>1.2300000000000002E-2</v>
      </c>
      <c r="H83" s="3">
        <f t="shared" si="1"/>
        <v>0.1</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4373.16</v>
      </c>
      <c r="D102" s="2">
        <f>'PR-RAS'!E106</f>
        <v>14156.39</v>
      </c>
      <c r="E102" s="2">
        <v>0</v>
      </c>
      <c r="F102" s="2">
        <v>0</v>
      </c>
      <c r="G102" s="3">
        <f t="shared" si="0"/>
        <v>3301.2799399999999</v>
      </c>
      <c r="H102" s="3">
        <f t="shared" si="1"/>
        <v>0.5499999999992724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4373.16</v>
      </c>
      <c r="D108" s="2">
        <f>'PR-RAS'!E112</f>
        <v>14156.39</v>
      </c>
      <c r="E108" s="2">
        <v>0</v>
      </c>
      <c r="F108" s="2">
        <v>0</v>
      </c>
      <c r="G108" s="3">
        <f t="shared" si="0"/>
        <v>3497.3955799999999</v>
      </c>
      <c r="H108" s="3">
        <f t="shared" si="1"/>
        <v>0.5499999999992724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4373.16</v>
      </c>
      <c r="D113" s="2">
        <f>'PR-RAS'!E117</f>
        <v>14156.39</v>
      </c>
      <c r="E113" s="2">
        <v>0</v>
      </c>
      <c r="F113" s="2">
        <v>0</v>
      </c>
      <c r="G113" s="3">
        <f t="shared" si="0"/>
        <v>3660.82528</v>
      </c>
      <c r="H113" s="3">
        <f t="shared" si="1"/>
        <v>0.5499999999992724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1101.42</v>
      </c>
      <c r="D121" s="2">
        <f>'PR-RAS'!E125</f>
        <v>2090</v>
      </c>
      <c r="E121" s="2">
        <v>0</v>
      </c>
      <c r="F121" s="2">
        <v>0</v>
      </c>
      <c r="G121" s="3">
        <f t="shared" si="0"/>
        <v>633.7704</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1101.42</v>
      </c>
      <c r="D122" s="2">
        <f>'PR-RAS'!E126</f>
        <v>90</v>
      </c>
      <c r="E122" s="2">
        <v>0</v>
      </c>
      <c r="F122" s="2">
        <v>0</v>
      </c>
      <c r="G122" s="3">
        <f t="shared" si="0"/>
        <v>155.05181999999999</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1101.42</v>
      </c>
      <c r="D124" s="2">
        <f>'PR-RAS'!E128</f>
        <v>90</v>
      </c>
      <c r="E124" s="2">
        <v>0</v>
      </c>
      <c r="F124" s="2">
        <v>0</v>
      </c>
      <c r="G124" s="3">
        <f t="shared" si="0"/>
        <v>157.61466000000001</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2000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2000</v>
      </c>
      <c r="E126" s="2">
        <v>0</v>
      </c>
      <c r="F126" s="2">
        <v>0</v>
      </c>
      <c r="G126" s="3">
        <f t="shared" si="0"/>
        <v>500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288080.94</v>
      </c>
      <c r="D130" s="2">
        <f>'PR-RAS'!E134</f>
        <v>246909.98</v>
      </c>
      <c r="E130" s="2">
        <v>0</v>
      </c>
      <c r="F130" s="2">
        <v>0</v>
      </c>
      <c r="G130" s="3">
        <f t="shared" si="0"/>
        <v>100865.21610000001</v>
      </c>
      <c r="H130" s="3">
        <f t="shared" si="1"/>
        <v>7.9999999987194315E-2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288080.94</v>
      </c>
      <c r="D131" s="2">
        <f>'PR-RAS'!E135</f>
        <v>246909.98</v>
      </c>
      <c r="E131" s="2">
        <v>0</v>
      </c>
      <c r="F131" s="2">
        <v>0</v>
      </c>
      <c r="G131" s="3">
        <f t="shared" si="0"/>
        <v>101647.11700000001</v>
      </c>
      <c r="H131" s="3">
        <f t="shared" si="1"/>
        <v>7.9999999987194315E-2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164388.46</v>
      </c>
      <c r="D132" s="2">
        <f>'PR-RAS'!E136</f>
        <v>207115.57</v>
      </c>
      <c r="E132" s="2">
        <v>0</v>
      </c>
      <c r="F132" s="2">
        <v>0</v>
      </c>
      <c r="G132" s="3">
        <f t="shared" si="0"/>
        <v>75799.167600000001</v>
      </c>
      <c r="H132" s="3">
        <f t="shared" si="1"/>
        <v>0.88999999998486601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123692.48</v>
      </c>
      <c r="D133" s="2">
        <f>'PR-RAS'!E137</f>
        <v>39794.410000000003</v>
      </c>
      <c r="E133" s="2">
        <v>0</v>
      </c>
      <c r="F133" s="2">
        <v>0</v>
      </c>
      <c r="G133" s="3">
        <f t="shared" si="0"/>
        <v>26833.131600000001</v>
      </c>
      <c r="H133" s="3">
        <f t="shared" si="1"/>
        <v>0.88999999999941792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1818567.94</v>
      </c>
      <c r="D148" s="2">
        <f>'PR-RAS'!E152</f>
        <v>2208363.9900000007</v>
      </c>
      <c r="E148" s="2">
        <v>0</v>
      </c>
      <c r="F148" s="2">
        <v>0</v>
      </c>
      <c r="G148" s="3">
        <f t="shared" si="0"/>
        <v>916588.5002400002</v>
      </c>
      <c r="H148" s="3">
        <f t="shared" si="1"/>
        <v>6.9999999366700649E-2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1569723.8299999998</v>
      </c>
      <c r="D149" s="2">
        <f>'PR-RAS'!E153</f>
        <v>1918724.9500000002</v>
      </c>
      <c r="E149" s="2">
        <v>0</v>
      </c>
      <c r="F149" s="2">
        <v>0</v>
      </c>
      <c r="G149" s="3">
        <f t="shared" si="0"/>
        <v>800261.71204000001</v>
      </c>
      <c r="H149" s="3">
        <f t="shared" si="1"/>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1288457.43</v>
      </c>
      <c r="D150" s="2">
        <f>'PR-RAS'!E154</f>
        <v>1581033.37</v>
      </c>
      <c r="E150" s="2">
        <v>0</v>
      </c>
      <c r="F150" s="2">
        <v>0</v>
      </c>
      <c r="G150" s="3">
        <f t="shared" si="0"/>
        <v>663128.10132999998</v>
      </c>
      <c r="H150" s="3">
        <f t="shared" si="1"/>
        <v>0.80000000004656613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1287830.76</v>
      </c>
      <c r="D151" s="2">
        <f>'PR-RAS'!E155</f>
        <v>1579809.56</v>
      </c>
      <c r="E151" s="2">
        <v>0</v>
      </c>
      <c r="F151" s="2">
        <v>0</v>
      </c>
      <c r="G151" s="3">
        <f t="shared" si="0"/>
        <v>667117.48199999996</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626.66999999999996</v>
      </c>
      <c r="D153" s="2">
        <f>'PR-RAS'!E157</f>
        <v>1223.81</v>
      </c>
      <c r="E153" s="2">
        <v>0</v>
      </c>
      <c r="F153" s="2">
        <v>0</v>
      </c>
      <c r="G153" s="3">
        <f t="shared" si="0"/>
        <v>467.29208</v>
      </c>
      <c r="H153" s="3">
        <f t="shared" si="1"/>
        <v>0.5200000000000955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71580.87</v>
      </c>
      <c r="D155" s="2">
        <f>'PR-RAS'!E159</f>
        <v>79323.83</v>
      </c>
      <c r="E155" s="2">
        <v>0</v>
      </c>
      <c r="F155" s="2">
        <v>0</v>
      </c>
      <c r="G155" s="3">
        <f t="shared" si="0"/>
        <v>35455.193619999998</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209685.53</v>
      </c>
      <c r="D156" s="2">
        <f>'PR-RAS'!E160</f>
        <v>258367.75</v>
      </c>
      <c r="E156" s="2">
        <v>0</v>
      </c>
      <c r="F156" s="2">
        <v>0</v>
      </c>
      <c r="G156" s="3">
        <f t="shared" si="0"/>
        <v>112595.25965000001</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209685.53</v>
      </c>
      <c r="D158" s="2">
        <f>'PR-RAS'!E162</f>
        <v>258367.75</v>
      </c>
      <c r="E158" s="2">
        <v>0</v>
      </c>
      <c r="F158" s="2">
        <v>0</v>
      </c>
      <c r="G158" s="3">
        <f t="shared" si="0"/>
        <v>114048.10171</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247017.73999999996</v>
      </c>
      <c r="D160" s="2">
        <f>'PR-RAS'!E164</f>
        <v>287830.51999999996</v>
      </c>
      <c r="E160" s="2">
        <v>0</v>
      </c>
      <c r="F160" s="2">
        <v>0</v>
      </c>
      <c r="G160" s="3">
        <f t="shared" si="0"/>
        <v>130805.92601999998</v>
      </c>
      <c r="H160" s="3">
        <f t="shared" si="1"/>
        <v>0.74000000007799827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33401.019999999997</v>
      </c>
      <c r="D161" s="2">
        <f>'PR-RAS'!E165</f>
        <v>33753.32</v>
      </c>
      <c r="E161" s="2">
        <v>0</v>
      </c>
      <c r="F161" s="2">
        <v>0</v>
      </c>
      <c r="G161" s="3">
        <f t="shared" si="0"/>
        <v>16145.225600000002</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5847.43</v>
      </c>
      <c r="D162" s="2">
        <f>'PR-RAS'!E166</f>
        <v>4939.13</v>
      </c>
      <c r="E162" s="2">
        <v>0</v>
      </c>
      <c r="F162" s="2">
        <v>0</v>
      </c>
      <c r="G162" s="3">
        <f t="shared" si="0"/>
        <v>2531.8360900000002</v>
      </c>
      <c r="H162" s="3">
        <f t="shared" si="1"/>
        <v>0.56000000000040018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26311.71</v>
      </c>
      <c r="D163" s="2">
        <f>'PR-RAS'!E167</f>
        <v>28507.19</v>
      </c>
      <c r="E163" s="2">
        <v>0</v>
      </c>
      <c r="F163" s="2">
        <v>0</v>
      </c>
      <c r="G163" s="3">
        <f t="shared" si="0"/>
        <v>13498.826579999999</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1063.3800000000001</v>
      </c>
      <c r="D164" s="2">
        <f>'PR-RAS'!E168</f>
        <v>225</v>
      </c>
      <c r="E164" s="2">
        <v>0</v>
      </c>
      <c r="F164" s="2">
        <v>0</v>
      </c>
      <c r="G164" s="3">
        <f t="shared" si="0"/>
        <v>246.68094000000002</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178.5</v>
      </c>
      <c r="D165" s="2">
        <f>'PR-RAS'!E169</f>
        <v>82</v>
      </c>
      <c r="E165" s="2">
        <v>0</v>
      </c>
      <c r="F165" s="2">
        <v>0</v>
      </c>
      <c r="G165" s="3">
        <f t="shared" si="0"/>
        <v>56.17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138142.93999999997</v>
      </c>
      <c r="D166" s="2">
        <f>'PR-RAS'!E170</f>
        <v>154553.45999999996</v>
      </c>
      <c r="E166" s="2">
        <v>0</v>
      </c>
      <c r="F166" s="2">
        <v>0</v>
      </c>
      <c r="G166" s="3">
        <f t="shared" si="0"/>
        <v>73796.22689999998</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8628.51</v>
      </c>
      <c r="D167" s="2">
        <f>'PR-RAS'!E171</f>
        <v>9739.61</v>
      </c>
      <c r="E167" s="2">
        <v>0</v>
      </c>
      <c r="F167" s="2">
        <v>0</v>
      </c>
      <c r="G167" s="3">
        <f t="shared" si="0"/>
        <v>4665.8831800000007</v>
      </c>
      <c r="H167" s="3">
        <f t="shared" si="1"/>
        <v>0.87999999999919964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89761.47</v>
      </c>
      <c r="D168" s="2">
        <f>'PR-RAS'!E172</f>
        <v>98964.47</v>
      </c>
      <c r="E168" s="2">
        <v>0</v>
      </c>
      <c r="F168" s="2">
        <v>0</v>
      </c>
      <c r="G168" s="3">
        <f t="shared" si="0"/>
        <v>48044.298470000009</v>
      </c>
      <c r="H168" s="3">
        <f t="shared" si="1"/>
        <v>0.94000000000232831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30936.02</v>
      </c>
      <c r="D169" s="2">
        <f>'PR-RAS'!E173</f>
        <v>32526.19</v>
      </c>
      <c r="E169" s="2">
        <v>0</v>
      </c>
      <c r="F169" s="2">
        <v>0</v>
      </c>
      <c r="G169" s="3">
        <f t="shared" si="0"/>
        <v>16126.0512</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5165.7700000000004</v>
      </c>
      <c r="D170" s="2">
        <f>'PR-RAS'!E174</f>
        <v>7572.05</v>
      </c>
      <c r="E170" s="2">
        <v>0</v>
      </c>
      <c r="F170" s="2">
        <v>0</v>
      </c>
      <c r="G170" s="3">
        <f t="shared" si="0"/>
        <v>3432.3680300000005</v>
      </c>
      <c r="H170" s="3">
        <f t="shared" si="1"/>
        <v>0.27999999999974534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3220.96</v>
      </c>
      <c r="D171" s="2">
        <f>'PR-RAS'!E175</f>
        <v>4361.24</v>
      </c>
      <c r="E171" s="2">
        <v>0</v>
      </c>
      <c r="F171" s="2">
        <v>0</v>
      </c>
      <c r="G171" s="3">
        <f t="shared" si="0"/>
        <v>2030.3847999999998</v>
      </c>
      <c r="H171" s="3">
        <f t="shared" si="1"/>
        <v>0.27999999999974534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430.21</v>
      </c>
      <c r="D173" s="2">
        <f>'PR-RAS'!E177</f>
        <v>1389.9</v>
      </c>
      <c r="E173" s="2">
        <v>0</v>
      </c>
      <c r="F173" s="2">
        <v>0</v>
      </c>
      <c r="G173" s="3">
        <f t="shared" si="0"/>
        <v>552.12171999999998</v>
      </c>
      <c r="H173" s="3">
        <f t="shared" si="1"/>
        <v>0.30999999999988859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65365.549999999996</v>
      </c>
      <c r="D174" s="2">
        <f>'PR-RAS'!E178</f>
        <v>88108.540000000008</v>
      </c>
      <c r="E174" s="2">
        <v>0</v>
      </c>
      <c r="F174" s="2">
        <v>0</v>
      </c>
      <c r="G174" s="3">
        <f t="shared" si="0"/>
        <v>41793.794989999995</v>
      </c>
      <c r="H174" s="3">
        <f t="shared" si="1"/>
        <v>0.9099999999962165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40867.379999999997</v>
      </c>
      <c r="D175" s="2">
        <f>'PR-RAS'!E179</f>
        <v>60712.6</v>
      </c>
      <c r="E175" s="2">
        <v>0</v>
      </c>
      <c r="F175" s="2">
        <v>0</v>
      </c>
      <c r="G175" s="3">
        <f t="shared" si="0"/>
        <v>28238.908919999994</v>
      </c>
      <c r="H175" s="3">
        <f t="shared" si="1"/>
        <v>0.77999999999883585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1680.9</v>
      </c>
      <c r="D176" s="2">
        <f>'PR-RAS'!E180</f>
        <v>4673.01</v>
      </c>
      <c r="E176" s="2">
        <v>0</v>
      </c>
      <c r="F176" s="2">
        <v>0</v>
      </c>
      <c r="G176" s="3">
        <f t="shared" si="0"/>
        <v>1929.7109999999998</v>
      </c>
      <c r="H176" s="3">
        <f t="shared" si="1"/>
        <v>0.11000000000012733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248.85</v>
      </c>
      <c r="E177" s="2">
        <v>0</v>
      </c>
      <c r="F177" s="2">
        <v>0</v>
      </c>
      <c r="G177" s="3">
        <f t="shared" si="0"/>
        <v>87.595199999999991</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15718.97</v>
      </c>
      <c r="D178" s="2">
        <f>'PR-RAS'!E182</f>
        <v>14527.96</v>
      </c>
      <c r="E178" s="2">
        <v>0</v>
      </c>
      <c r="F178" s="2">
        <v>0</v>
      </c>
      <c r="G178" s="3">
        <f t="shared" si="0"/>
        <v>7925.1555299999991</v>
      </c>
      <c r="H178" s="3">
        <f t="shared" si="1"/>
        <v>7.0000000001527951E-2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607.39</v>
      </c>
      <c r="D179" s="2">
        <f>'PR-RAS'!E183</f>
        <v>736.3</v>
      </c>
      <c r="E179" s="2">
        <v>0</v>
      </c>
      <c r="F179" s="2">
        <v>0</v>
      </c>
      <c r="G179" s="3">
        <f t="shared" si="0"/>
        <v>370.23821999999996</v>
      </c>
      <c r="H179" s="3">
        <f t="shared" si="1"/>
        <v>0.68999999999994088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2388.2199999999998</v>
      </c>
      <c r="D180" s="2">
        <f>'PR-RAS'!E184</f>
        <v>1803.8</v>
      </c>
      <c r="E180" s="2">
        <v>0</v>
      </c>
      <c r="F180" s="2">
        <v>0</v>
      </c>
      <c r="G180" s="3">
        <f t="shared" si="0"/>
        <v>1073.2517799999998</v>
      </c>
      <c r="H180" s="3">
        <f t="shared" si="1"/>
        <v>0.41999999999984539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1016.63</v>
      </c>
      <c r="D181" s="2">
        <f>'PR-RAS'!E185</f>
        <v>2391.73</v>
      </c>
      <c r="E181" s="2">
        <v>0</v>
      </c>
      <c r="F181" s="2">
        <v>0</v>
      </c>
      <c r="G181" s="3">
        <f t="shared" si="0"/>
        <v>1044.0162</v>
      </c>
      <c r="H181" s="3">
        <f t="shared" si="1"/>
        <v>0.63999999999998636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1766.06</v>
      </c>
      <c r="D182" s="2">
        <f>'PR-RAS'!E186</f>
        <v>1121.56</v>
      </c>
      <c r="E182" s="2">
        <v>0</v>
      </c>
      <c r="F182" s="2">
        <v>0</v>
      </c>
      <c r="G182" s="3">
        <f t="shared" si="0"/>
        <v>725.66157999999996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1320</v>
      </c>
      <c r="D183" s="2">
        <f>'PR-RAS'!E187</f>
        <v>1892.73</v>
      </c>
      <c r="E183" s="2">
        <v>0</v>
      </c>
      <c r="F183" s="2">
        <v>0</v>
      </c>
      <c r="G183" s="3">
        <f t="shared" si="0"/>
        <v>929.19371999999998</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7</v>
      </c>
      <c r="D184" s="2">
        <f>'PR-RAS'!E188</f>
        <v>171</v>
      </c>
      <c r="E184" s="2">
        <v>0</v>
      </c>
      <c r="F184" s="2">
        <v>0</v>
      </c>
      <c r="G184" s="3">
        <f t="shared" si="0"/>
        <v>63.866999999999997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10101.23</v>
      </c>
      <c r="D190" s="2">
        <f>'PR-RAS'!E194</f>
        <v>11244.2</v>
      </c>
      <c r="E190" s="2">
        <v>0</v>
      </c>
      <c r="F190" s="2">
        <v>0</v>
      </c>
      <c r="G190" s="3">
        <f t="shared" si="0"/>
        <v>6159.4400700000006</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150.01</v>
      </c>
      <c r="D191" s="2">
        <f>'PR-RAS'!E195</f>
        <v>140</v>
      </c>
      <c r="E191" s="2">
        <v>0</v>
      </c>
      <c r="F191" s="2">
        <v>0</v>
      </c>
      <c r="G191" s="3">
        <f t="shared" si="0"/>
        <v>81.701899999999995</v>
      </c>
      <c r="H191" s="3">
        <f t="shared" si="1"/>
        <v>9.9999999999909051E-3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458.62</v>
      </c>
      <c r="D192" s="2">
        <f>'PR-RAS'!E196</f>
        <v>681.86</v>
      </c>
      <c r="E192" s="2">
        <v>0</v>
      </c>
      <c r="F192" s="2">
        <v>0</v>
      </c>
      <c r="G192" s="3">
        <f t="shared" si="0"/>
        <v>348.06694000000005</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362.45</v>
      </c>
      <c r="D193" s="2">
        <f>'PR-RAS'!E197</f>
        <v>458.34</v>
      </c>
      <c r="E193" s="2">
        <v>0</v>
      </c>
      <c r="F193" s="2">
        <v>0</v>
      </c>
      <c r="G193" s="3">
        <f t="shared" si="0"/>
        <v>245.59295999999998</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2719.09</v>
      </c>
      <c r="D194" s="2">
        <f>'PR-RAS'!E198</f>
        <v>3951</v>
      </c>
      <c r="E194" s="2">
        <v>0</v>
      </c>
      <c r="F194" s="2">
        <v>0</v>
      </c>
      <c r="G194" s="3">
        <f t="shared" si="0"/>
        <v>2049.8703700000001</v>
      </c>
      <c r="H194" s="3">
        <f t="shared" si="1"/>
        <v>9.0000000000145519E-2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4589.09</v>
      </c>
      <c r="D195" s="2">
        <f>'PR-RAS'!E199</f>
        <v>3880</v>
      </c>
      <c r="E195" s="2">
        <v>0</v>
      </c>
      <c r="F195" s="2">
        <v>0</v>
      </c>
      <c r="G195" s="3">
        <f t="shared" si="0"/>
        <v>2395.7234600000002</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1821.97</v>
      </c>
      <c r="D197" s="2">
        <f>'PR-RAS'!E201</f>
        <v>2133</v>
      </c>
      <c r="E197" s="2">
        <v>0</v>
      </c>
      <c r="F197" s="2">
        <v>0</v>
      </c>
      <c r="G197" s="3">
        <f t="shared" si="0"/>
        <v>1193.2421200000001</v>
      </c>
      <c r="H197" s="3">
        <f t="shared" si="1"/>
        <v>2.9999999999972715E-2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756.81</v>
      </c>
      <c r="D198" s="2">
        <f>'PR-RAS'!E202</f>
        <v>776.95</v>
      </c>
      <c r="E198" s="2">
        <v>0</v>
      </c>
      <c r="F198" s="2">
        <v>0</v>
      </c>
      <c r="G198" s="3">
        <f t="shared" si="0"/>
        <v>455.20987000000002</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756.81</v>
      </c>
      <c r="D212" s="2">
        <f>'PR-RAS'!E216</f>
        <v>776.95</v>
      </c>
      <c r="E212" s="2">
        <v>0</v>
      </c>
      <c r="F212" s="2">
        <v>0</v>
      </c>
      <c r="G212" s="3">
        <f t="shared" si="0"/>
        <v>487.55980999999997</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704.64</v>
      </c>
      <c r="D213" s="2">
        <f>'PR-RAS'!E217</f>
        <v>770.23</v>
      </c>
      <c r="E213" s="2">
        <v>0</v>
      </c>
      <c r="F213" s="2">
        <v>0</v>
      </c>
      <c r="G213" s="3">
        <f t="shared" si="0"/>
        <v>475.96119999999996</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52.17</v>
      </c>
      <c r="D215" s="2">
        <f>'PR-RAS'!E219</f>
        <v>6.72</v>
      </c>
      <c r="E215" s="2">
        <v>0</v>
      </c>
      <c r="F215" s="2">
        <v>0</v>
      </c>
      <c r="G215" s="3">
        <f t="shared" si="0"/>
        <v>14.04054</v>
      </c>
      <c r="H215" s="3">
        <f t="shared" si="1"/>
        <v>0.45000000000000195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61.6</v>
      </c>
      <c r="D258" s="2">
        <f>'PR-RAS'!E262</f>
        <v>149.6</v>
      </c>
      <c r="E258" s="2">
        <v>0</v>
      </c>
      <c r="F258" s="2">
        <v>0</v>
      </c>
      <c r="G258" s="3">
        <f t="shared" si="0"/>
        <v>92.7256</v>
      </c>
      <c r="H258" s="3">
        <f t="shared" si="1"/>
        <v>0.80000000000000426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61.6</v>
      </c>
      <c r="D265" s="2">
        <f>'PR-RAS'!E269</f>
        <v>149.6</v>
      </c>
      <c r="E265" s="2">
        <v>0</v>
      </c>
      <c r="F265" s="2">
        <v>0</v>
      </c>
      <c r="G265" s="3">
        <f t="shared" si="0"/>
        <v>95.251200000000011</v>
      </c>
      <c r="H265" s="3">
        <f t="shared" si="1"/>
        <v>0.80000000000000426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61.6</v>
      </c>
      <c r="D266" s="2">
        <f>'PR-RAS'!E270</f>
        <v>149.6</v>
      </c>
      <c r="E266" s="2">
        <v>0</v>
      </c>
      <c r="F266" s="2">
        <v>0</v>
      </c>
      <c r="G266" s="3">
        <f t="shared" si="0"/>
        <v>95.612000000000009</v>
      </c>
      <c r="H266" s="3">
        <f t="shared" si="1"/>
        <v>0.80000000000000426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1007.96</v>
      </c>
      <c r="D269" s="2">
        <f>'PR-RAS'!E273</f>
        <v>881.97</v>
      </c>
      <c r="E269" s="2">
        <v>0</v>
      </c>
      <c r="F269" s="2">
        <v>0</v>
      </c>
      <c r="G269" s="3">
        <f t="shared" si="0"/>
        <v>742.86920000000009</v>
      </c>
      <c r="H269" s="3">
        <f t="shared" si="1"/>
        <v>6.9999999999936335E-2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1007.96</v>
      </c>
      <c r="D270" s="2">
        <f>'PR-RAS'!E274</f>
        <v>881.97</v>
      </c>
      <c r="E270" s="2">
        <v>0</v>
      </c>
      <c r="F270" s="2">
        <v>0</v>
      </c>
      <c r="G270" s="3">
        <f t="shared" si="0"/>
        <v>745.64110000000005</v>
      </c>
      <c r="H270" s="3">
        <f t="shared" si="1"/>
        <v>6.9999999999936335E-2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1007.96</v>
      </c>
      <c r="D272" s="2">
        <f>'PR-RAS'!E276</f>
        <v>881.97</v>
      </c>
      <c r="E272" s="2">
        <v>0</v>
      </c>
      <c r="F272" s="2">
        <v>0</v>
      </c>
      <c r="G272" s="3">
        <f t="shared" si="0"/>
        <v>751.18490000000008</v>
      </c>
      <c r="H272" s="3">
        <f t="shared" si="1"/>
        <v>6.9999999999936335E-2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1818567.94</v>
      </c>
      <c r="D295" s="2">
        <f>'PR-RAS'!E299</f>
        <v>2208363.9900000007</v>
      </c>
      <c r="E295" s="2">
        <v>0</v>
      </c>
      <c r="F295" s="2">
        <v>0</v>
      </c>
      <c r="G295" s="3">
        <f t="shared" si="12"/>
        <v>1833177.0004800004</v>
      </c>
      <c r="H295" s="3">
        <f t="shared" si="13"/>
        <v>6.9999999366700649E-2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203255.94999999995</v>
      </c>
      <c r="D296" s="2">
        <f>'PR-RAS'!E300</f>
        <v>0</v>
      </c>
      <c r="E296" s="2">
        <v>0</v>
      </c>
      <c r="F296" s="2">
        <v>0</v>
      </c>
      <c r="G296" s="3">
        <f t="shared" si="12"/>
        <v>59960.50524999998</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103695.43000000063</v>
      </c>
      <c r="E297" s="2">
        <v>0</v>
      </c>
      <c r="F297" s="2">
        <v>0</v>
      </c>
      <c r="G297" s="3">
        <f t="shared" si="12"/>
        <v>61387.694560000375</v>
      </c>
      <c r="H297" s="3">
        <f t="shared" si="13"/>
        <v>0.43000000063329935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10537.15</v>
      </c>
      <c r="D299" s="2">
        <f>'PR-RAS'!E303</f>
        <v>19269.16</v>
      </c>
      <c r="E299" s="2">
        <v>0</v>
      </c>
      <c r="F299" s="2">
        <v>0</v>
      </c>
      <c r="G299" s="3">
        <f t="shared" si="12"/>
        <v>14624.49006</v>
      </c>
      <c r="H299" s="3">
        <f t="shared" si="13"/>
        <v>0.30999999999949068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1409.1</v>
      </c>
      <c r="D300" s="2">
        <f>'PR-RAS'!E304</f>
        <v>168894.13</v>
      </c>
      <c r="E300" s="2">
        <v>0</v>
      </c>
      <c r="F300" s="2">
        <v>0</v>
      </c>
      <c r="G300" s="3">
        <f t="shared" si="12"/>
        <v>101420.01063999999</v>
      </c>
      <c r="H300" s="3">
        <f t="shared" si="13"/>
        <v>0.23000000000456566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90</v>
      </c>
      <c r="D301" s="2">
        <f>'PR-RAS'!E305</f>
        <v>0</v>
      </c>
      <c r="E301" s="2">
        <v>0</v>
      </c>
      <c r="F301" s="2">
        <v>0</v>
      </c>
      <c r="G301" s="3">
        <f t="shared" si="12"/>
        <v>27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205355.83</v>
      </c>
      <c r="D355" s="2">
        <f>'PR-RAS'!E360</f>
        <v>62798.759999999995</v>
      </c>
      <c r="E355" s="2">
        <v>0</v>
      </c>
      <c r="F355" s="2">
        <v>0</v>
      </c>
      <c r="G355" s="3">
        <f t="shared" si="12"/>
        <v>117157.48589999999</v>
      </c>
      <c r="H355" s="3">
        <f t="shared" si="13"/>
        <v>0.41000000001804437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32649.16</v>
      </c>
      <c r="D368" s="2">
        <f>'PR-RAS'!E373</f>
        <v>62798.759999999995</v>
      </c>
      <c r="E368" s="2">
        <v>0</v>
      </c>
      <c r="F368" s="2">
        <v>0</v>
      </c>
      <c r="G368" s="3">
        <f t="shared" si="12"/>
        <v>58076.531559999996</v>
      </c>
      <c r="H368" s="3">
        <f t="shared" si="13"/>
        <v>0.40000000000509317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31250</v>
      </c>
      <c r="E369" s="2">
        <v>0</v>
      </c>
      <c r="F369" s="2">
        <v>0</v>
      </c>
      <c r="G369" s="3">
        <f t="shared" si="12"/>
        <v>23000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31250</v>
      </c>
      <c r="E371" s="2">
        <v>0</v>
      </c>
      <c r="F371" s="2">
        <v>0</v>
      </c>
      <c r="G371" s="3">
        <f t="shared" si="12"/>
        <v>23125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7630</v>
      </c>
      <c r="D374" s="2">
        <f>'PR-RAS'!E379</f>
        <v>2070</v>
      </c>
      <c r="E374" s="2">
        <v>0</v>
      </c>
      <c r="F374" s="2">
        <v>0</v>
      </c>
      <c r="G374" s="3">
        <f t="shared" si="12"/>
        <v>4390.21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7630</v>
      </c>
      <c r="D381" s="2">
        <f>'PR-RAS'!E386</f>
        <v>2070</v>
      </c>
      <c r="E381" s="2">
        <v>0</v>
      </c>
      <c r="F381" s="2">
        <v>0</v>
      </c>
      <c r="G381" s="3">
        <f t="shared" si="12"/>
        <v>4472.6000000000004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24873.5</v>
      </c>
      <c r="D388" s="2">
        <f>'PR-RAS'!E393</f>
        <v>29478.76</v>
      </c>
      <c r="E388" s="2">
        <v>0</v>
      </c>
      <c r="F388" s="2">
        <v>0</v>
      </c>
      <c r="G388" s="3">
        <f t="shared" si="12"/>
        <v>32442.604739999995</v>
      </c>
      <c r="H388" s="3">
        <f t="shared" si="13"/>
        <v>0.74000000000160071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24873.5</v>
      </c>
      <c r="D389" s="2">
        <f>'PR-RAS'!E394</f>
        <v>29478.76</v>
      </c>
      <c r="E389" s="2">
        <v>0</v>
      </c>
      <c r="F389" s="2">
        <v>0</v>
      </c>
      <c r="G389" s="3">
        <f t="shared" si="12"/>
        <v>32526.435759999997</v>
      </c>
      <c r="H389" s="3">
        <f t="shared" si="13"/>
        <v>0.74000000000160071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145.66</v>
      </c>
      <c r="D396" s="2">
        <f>'PR-RAS'!E401</f>
        <v>0</v>
      </c>
      <c r="E396" s="2">
        <v>0</v>
      </c>
      <c r="F396" s="2">
        <v>0</v>
      </c>
      <c r="G396" s="3">
        <f t="shared" si="12"/>
        <v>57.535699999999999</v>
      </c>
      <c r="H396" s="3">
        <f t="shared" si="13"/>
        <v>0.34000000000000341</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145.66</v>
      </c>
      <c r="D399" s="2">
        <f>'PR-RAS'!E404</f>
        <v>0</v>
      </c>
      <c r="E399" s="2">
        <v>0</v>
      </c>
      <c r="F399" s="2">
        <v>0</v>
      </c>
      <c r="G399" s="3">
        <f t="shared" si="12"/>
        <v>57.972680000000004</v>
      </c>
      <c r="H399" s="3">
        <f t="shared" si="13"/>
        <v>0.34000000000000341</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172706.66999999998</v>
      </c>
      <c r="D407" s="2">
        <f>'PR-RAS'!E412</f>
        <v>0</v>
      </c>
      <c r="E407" s="2">
        <v>0</v>
      </c>
      <c r="F407" s="2">
        <v>0</v>
      </c>
      <c r="G407" s="3">
        <f t="shared" si="12"/>
        <v>70118.908020000003</v>
      </c>
      <c r="H407" s="3">
        <f t="shared" si="13"/>
        <v>0.33000000001629815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50000</v>
      </c>
      <c r="D408" s="2">
        <f>'PR-RAS'!E413</f>
        <v>0</v>
      </c>
      <c r="E408" s="2">
        <v>0</v>
      </c>
      <c r="F408" s="2">
        <v>0</v>
      </c>
      <c r="G408" s="3">
        <f t="shared" si="12"/>
        <v>20350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122706.67</v>
      </c>
      <c r="D411" s="2">
        <f>'PR-RAS'!E416</f>
        <v>0</v>
      </c>
      <c r="E411" s="2">
        <v>0</v>
      </c>
      <c r="F411" s="2">
        <v>0</v>
      </c>
      <c r="G411" s="3">
        <f t="shared" si="12"/>
        <v>50309.734699999994</v>
      </c>
      <c r="H411" s="3">
        <f t="shared" si="13"/>
        <v>0.33000000000174623</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205355.83</v>
      </c>
      <c r="D413" s="2">
        <f>'PR-RAS'!E418</f>
        <v>62798.759999999995</v>
      </c>
      <c r="E413" s="2">
        <v>0</v>
      </c>
      <c r="F413" s="2">
        <v>0</v>
      </c>
      <c r="G413" s="3">
        <f t="shared" si="12"/>
        <v>136352.78019999998</v>
      </c>
      <c r="H413" s="3">
        <f t="shared" si="13"/>
        <v>0.41000000001804437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2021823.89</v>
      </c>
      <c r="D417" s="2">
        <f>'PR-RAS'!E422</f>
        <v>2104668.56</v>
      </c>
      <c r="E417" s="2">
        <v>0</v>
      </c>
      <c r="F417" s="2">
        <v>0</v>
      </c>
      <c r="G417" s="3">
        <f t="shared" si="12"/>
        <v>2592162.9801599998</v>
      </c>
      <c r="H417" s="3">
        <f t="shared" si="13"/>
        <v>0.55000000004656613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2023923.77</v>
      </c>
      <c r="D418" s="2">
        <f>'PR-RAS'!E423</f>
        <v>2271162.7500000005</v>
      </c>
      <c r="E418" s="2">
        <v>0</v>
      </c>
      <c r="F418" s="2">
        <v>0</v>
      </c>
      <c r="G418" s="3">
        <f t="shared" si="12"/>
        <v>2738125.9455900006</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2099.8800000001211</v>
      </c>
      <c r="D420" s="2">
        <f>'PR-RAS'!E425</f>
        <v>166494.19000000041</v>
      </c>
      <c r="E420" s="2">
        <v>0</v>
      </c>
      <c r="F420" s="2">
        <v>0</v>
      </c>
      <c r="G420" s="3">
        <f t="shared" si="12"/>
        <v>140401.98094000039</v>
      </c>
      <c r="H420" s="3">
        <f t="shared" si="13"/>
        <v>0.31000000028871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10537.15</v>
      </c>
      <c r="D422" s="2">
        <f>'PR-RAS'!E427</f>
        <v>19269.16</v>
      </c>
      <c r="E422" s="2">
        <v>0</v>
      </c>
      <c r="F422" s="2">
        <v>0</v>
      </c>
      <c r="G422" s="3">
        <f t="shared" si="12"/>
        <v>20660.772870000001</v>
      </c>
      <c r="H422" s="3">
        <f t="shared" si="13"/>
        <v>0.30999999999949068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1409.1</v>
      </c>
      <c r="D423" s="2">
        <f>'PR-RAS'!E428</f>
        <v>168894.13</v>
      </c>
      <c r="E423" s="2">
        <v>0</v>
      </c>
      <c r="F423" s="2">
        <v>0</v>
      </c>
      <c r="G423" s="3">
        <f t="shared" si="12"/>
        <v>143141.28591999999</v>
      </c>
      <c r="H423" s="3">
        <f t="shared" si="13"/>
        <v>0.23000000000456566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2021823.89</v>
      </c>
      <c r="D637" s="2">
        <f>'PR-RAS'!E643</f>
        <v>2104668.56</v>
      </c>
      <c r="E637" s="2">
        <v>0</v>
      </c>
      <c r="F637" s="2">
        <v>0</v>
      </c>
      <c r="G637" s="3">
        <f t="shared" si="14"/>
        <v>3963018.4023599997</v>
      </c>
      <c r="H637" s="3">
        <f t="shared" si="15"/>
        <v>0.55000000004656613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2023923.77</v>
      </c>
      <c r="D638" s="2">
        <f>'PR-RAS'!E644</f>
        <v>2271162.7500000005</v>
      </c>
      <c r="E638" s="2">
        <v>0</v>
      </c>
      <c r="F638" s="2">
        <v>0</v>
      </c>
      <c r="G638" s="3">
        <f t="shared" si="14"/>
        <v>4182700.784990001</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2099.8800000001211</v>
      </c>
      <c r="D640" s="2">
        <f>'PR-RAS'!E646</f>
        <v>166494.19000000041</v>
      </c>
      <c r="E640" s="2">
        <v>0</v>
      </c>
      <c r="F640" s="2">
        <v>0</v>
      </c>
      <c r="G640" s="3">
        <f t="shared" si="14"/>
        <v>214121.39814000062</v>
      </c>
      <c r="H640" s="3">
        <f t="shared" si="15"/>
        <v>0.31000000028871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10537.15</v>
      </c>
      <c r="D642" s="2">
        <f>'PR-RAS'!E648</f>
        <v>19269.16</v>
      </c>
      <c r="E642" s="2">
        <v>0</v>
      </c>
      <c r="F642" s="2">
        <v>0</v>
      </c>
      <c r="G642" s="3">
        <f t="shared" si="14"/>
        <v>31457.376270000001</v>
      </c>
      <c r="H642" s="3">
        <f t="shared" si="15"/>
        <v>0.30999999999949068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12637.030000000121</v>
      </c>
      <c r="D644" s="2">
        <f>'PR-RAS'!E650</f>
        <v>185763.35000000041</v>
      </c>
      <c r="E644" s="2">
        <v>0</v>
      </c>
      <c r="F644" s="2">
        <v>0</v>
      </c>
      <c r="G644" s="3">
        <f t="shared" si="14"/>
        <v>247017.27839000063</v>
      </c>
      <c r="H644" s="3">
        <f t="shared" si="15"/>
        <v>0.38000000053398253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132454.92000000001</v>
      </c>
      <c r="D645" s="2">
        <f>'PR-RAS'!E651</f>
        <v>0</v>
      </c>
      <c r="E645" s="2">
        <v>0</v>
      </c>
      <c r="F645" s="2">
        <v>0</v>
      </c>
      <c r="G645" s="3">
        <f t="shared" si="14"/>
        <v>85300.96848000001</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22692.07</v>
      </c>
      <c r="D646" s="2">
        <f>'PR-RAS'!E653</f>
        <v>14916.27</v>
      </c>
      <c r="E646" s="2">
        <v>0</v>
      </c>
      <c r="F646" s="2">
        <v>0</v>
      </c>
      <c r="G646" s="3">
        <f t="shared" si="14"/>
        <v>33878.373449999999</v>
      </c>
      <c r="H646" s="3">
        <f t="shared" si="15"/>
        <v>0.34000000000014552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585584.98</v>
      </c>
      <c r="D647" s="2">
        <f>'PR-RAS'!E654</f>
        <v>786035.63</v>
      </c>
      <c r="E647" s="2">
        <v>0</v>
      </c>
      <c r="F647" s="2">
        <v>0</v>
      </c>
      <c r="G647" s="3">
        <f t="shared" si="14"/>
        <v>1393845.9310400002</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593360.78</v>
      </c>
      <c r="D648" s="2">
        <f>'PR-RAS'!E655</f>
        <v>780172.27</v>
      </c>
      <c r="E648" s="2">
        <v>0</v>
      </c>
      <c r="F648" s="2">
        <v>0</v>
      </c>
      <c r="G648" s="3">
        <f t="shared" si="14"/>
        <v>1393447.3420400003</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14916.269999999902</v>
      </c>
      <c r="D649" s="2">
        <f>'PR-RAS'!E656</f>
        <v>20779.630000000005</v>
      </c>
      <c r="E649" s="2">
        <v>0</v>
      </c>
      <c r="F649" s="2">
        <v>0</v>
      </c>
      <c r="G649" s="3">
        <f t="shared" si="14"/>
        <v>36596.143439999942</v>
      </c>
      <c r="H649" s="3">
        <f t="shared" si="15"/>
        <v>0.63999999989755452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75</v>
      </c>
      <c r="D651" s="2">
        <f>'PR-RAS'!E658</f>
        <v>78</v>
      </c>
      <c r="E651" s="2">
        <v>0</v>
      </c>
      <c r="F651" s="2">
        <v>0</v>
      </c>
      <c r="G651" s="3">
        <f t="shared" si="14"/>
        <v>150.15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58</v>
      </c>
      <c r="D653" s="2">
        <f>'PR-RAS'!E660</f>
        <v>57</v>
      </c>
      <c r="E653" s="2">
        <v>0</v>
      </c>
      <c r="F653" s="2">
        <v>0</v>
      </c>
      <c r="G653" s="3">
        <f t="shared" si="14"/>
        <v>112.14400000000001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22478.54</v>
      </c>
      <c r="D670" s="2">
        <f>'PR-RAS'!E677</f>
        <v>0</v>
      </c>
      <c r="E670" s="2">
        <v>0</v>
      </c>
      <c r="F670" s="2">
        <v>0</v>
      </c>
      <c r="G670" s="3">
        <f t="shared" si="14"/>
        <v>15038.143260000001</v>
      </c>
      <c r="H670" s="3">
        <f t="shared" si="15"/>
        <v>0.45999999999912689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1599378.91</v>
      </c>
      <c r="D676" s="2">
        <f>'PR-RAS'!E683</f>
        <v>1766762.92</v>
      </c>
      <c r="E676" s="2">
        <v>0</v>
      </c>
      <c r="F676" s="2">
        <v>0</v>
      </c>
      <c r="G676" s="3">
        <f t="shared" si="14"/>
        <v>3464710.7062500003</v>
      </c>
      <c r="H676" s="3">
        <f t="shared" si="15"/>
        <v>0.17000000015832484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1870</v>
      </c>
      <c r="D677" s="2">
        <f>'PR-RAS'!E684</f>
        <v>6340</v>
      </c>
      <c r="E677" s="2">
        <v>0</v>
      </c>
      <c r="F677" s="2">
        <v>0</v>
      </c>
      <c r="G677" s="3">
        <f t="shared" si="14"/>
        <v>9835.8000000000011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73650.34</v>
      </c>
      <c r="D678" s="2">
        <f>'PR-RAS'!E685</f>
        <v>27309.58</v>
      </c>
      <c r="E678" s="2">
        <v>0</v>
      </c>
      <c r="F678" s="2">
        <v>0</v>
      </c>
      <c r="G678" s="3">
        <f t="shared" si="14"/>
        <v>86838.45150000001</v>
      </c>
      <c r="H678" s="3">
        <f t="shared" si="15"/>
        <v>0.75999999999476131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4141.8999999999996</v>
      </c>
      <c r="D717" s="2">
        <f>'PR-RAS'!E724</f>
        <v>13843</v>
      </c>
      <c r="E717" s="2">
        <v>0</v>
      </c>
      <c r="F717" s="2">
        <v>0</v>
      </c>
      <c r="G717" s="3">
        <f t="shared" si="14"/>
        <v>22788.776399999999</v>
      </c>
      <c r="H717" s="3">
        <f t="shared" si="15"/>
        <v>0.1000000000003638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231.26</v>
      </c>
      <c r="D719" s="2">
        <f>'PR-RAS'!E726</f>
        <v>313.39</v>
      </c>
      <c r="E719" s="2">
        <v>0</v>
      </c>
      <c r="F719" s="2">
        <v>0</v>
      </c>
      <c r="G719" s="3">
        <f t="shared" si="14"/>
        <v>616.07272</v>
      </c>
      <c r="H719" s="3">
        <f t="shared" si="15"/>
        <v>0.64999999999997726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2277.94</v>
      </c>
      <c r="D725" s="2">
        <f>'PR-RAS'!E732</f>
        <v>6406.25</v>
      </c>
      <c r="E725" s="2">
        <v>0</v>
      </c>
      <c r="F725" s="2">
        <v>0</v>
      </c>
      <c r="G725" s="3">
        <f t="shared" si="14"/>
        <v>10925.47856</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26311.71</v>
      </c>
      <c r="D727" s="2">
        <f>'PR-RAS'!E734</f>
        <v>28507.19</v>
      </c>
      <c r="E727" s="2">
        <v>0</v>
      </c>
      <c r="F727" s="2">
        <v>0</v>
      </c>
      <c r="G727" s="3">
        <f t="shared" si="14"/>
        <v>60494.741339999993</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2388.2199999999998</v>
      </c>
      <c r="D729" s="2">
        <f>'PR-RAS'!E736</f>
        <v>1803.8</v>
      </c>
      <c r="E729" s="2">
        <v>0</v>
      </c>
      <c r="F729" s="2">
        <v>0</v>
      </c>
      <c r="G729" s="3">
        <f t="shared" si="14"/>
        <v>4364.9569599999995</v>
      </c>
      <c r="H729" s="3">
        <f t="shared" si="15"/>
        <v>0.41999999999984539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728.31</v>
      </c>
      <c r="D731" s="2">
        <f>'PR-RAS'!E738</f>
        <v>597.23</v>
      </c>
      <c r="E731" s="2">
        <v>0</v>
      </c>
      <c r="F731" s="2">
        <v>0</v>
      </c>
      <c r="G731" s="3">
        <f t="shared" si="14"/>
        <v>1403.6221</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4536</v>
      </c>
      <c r="D737" s="2">
        <f>'PR-RAS'!E744</f>
        <v>3880</v>
      </c>
      <c r="E737" s="2">
        <v>0</v>
      </c>
      <c r="F737" s="2">
        <v>0</v>
      </c>
      <c r="G737" s="3">
        <f t="shared" si="28"/>
        <v>9049.8559999999998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61.6</v>
      </c>
      <c r="D843" s="2">
        <f>'PR-RAS'!E850</f>
        <v>149.6</v>
      </c>
      <c r="E843" s="2">
        <v>0</v>
      </c>
      <c r="F843" s="2">
        <v>0</v>
      </c>
      <c r="G843" s="3">
        <f t="shared" si="34"/>
        <v>303.79360000000003</v>
      </c>
      <c r="H843" s="3">
        <f t="shared" si="35"/>
        <v>0.80000000000000426</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598428.29</v>
      </c>
      <c r="D1011" s="7">
        <f>BILANCA!E6</f>
        <v>644189.49000000011</v>
      </c>
      <c r="E1011" s="7">
        <v>0</v>
      </c>
      <c r="F1011" s="7">
        <v>0</v>
      </c>
      <c r="G1011" s="8">
        <f t="shared" ref="G1011:G1306" si="38">B1011/1000*C1011+B1011/500*D1011</f>
        <v>1886.8072700000002</v>
      </c>
      <c r="H1011" s="8">
        <f t="shared" si="35"/>
        <v>0.780000000144355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448852.51</v>
      </c>
      <c r="D1012" s="2">
        <f>BILANCA!E7</f>
        <v>453284.82000000007</v>
      </c>
      <c r="E1012" s="2">
        <v>0</v>
      </c>
      <c r="F1012" s="2">
        <v>0</v>
      </c>
      <c r="G1012" s="3">
        <f t="shared" si="38"/>
        <v>2710.8443000000002</v>
      </c>
      <c r="H1012" s="3">
        <f t="shared" si="35"/>
        <v>0.66999999992549419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276145.84000000003</v>
      </c>
      <c r="D1017" s="2">
        <f>BILANCA!E12</f>
        <v>249328.15000000002</v>
      </c>
      <c r="E1017" s="2">
        <v>0</v>
      </c>
      <c r="F1017" s="2">
        <v>0</v>
      </c>
      <c r="G1017" s="3">
        <f t="shared" si="38"/>
        <v>5423.6149800000003</v>
      </c>
      <c r="H1017" s="3">
        <f t="shared" si="35"/>
        <v>0.30999999999767169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138759.29000000004</v>
      </c>
      <c r="D1018" s="2">
        <f>BILANCA!E13</f>
        <v>133815.30000000005</v>
      </c>
      <c r="E1018" s="2">
        <v>0</v>
      </c>
      <c r="F1018" s="2">
        <v>0</v>
      </c>
      <c r="G1018" s="3">
        <f t="shared" si="38"/>
        <v>3251.1191200000012</v>
      </c>
      <c r="H1018" s="3">
        <f t="shared" si="35"/>
        <v>0.59000000008381903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401313.21</v>
      </c>
      <c r="D1020" s="2">
        <f>BILANCA!E15</f>
        <v>401313.21</v>
      </c>
      <c r="E1020" s="2">
        <v>0</v>
      </c>
      <c r="F1020" s="2">
        <v>0</v>
      </c>
      <c r="G1020" s="3">
        <f t="shared" si="38"/>
        <v>12039.3963</v>
      </c>
      <c r="H1020" s="3">
        <f t="shared" si="35"/>
        <v>0.42000000004190952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262553.92</v>
      </c>
      <c r="D1023" s="2">
        <f>BILANCA!E18</f>
        <v>267497.90999999997</v>
      </c>
      <c r="E1023" s="2">
        <v>0</v>
      </c>
      <c r="F1023" s="2">
        <v>0</v>
      </c>
      <c r="G1023" s="3">
        <f t="shared" si="38"/>
        <v>10368.14662</v>
      </c>
      <c r="H1023" s="3">
        <f t="shared" si="35"/>
        <v>0.17000000004190952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68243.88</v>
      </c>
      <c r="D1024" s="2">
        <f>BILANCA!E19</f>
        <v>43117.75</v>
      </c>
      <c r="E1024" s="2">
        <v>0</v>
      </c>
      <c r="F1024" s="2">
        <v>0</v>
      </c>
      <c r="G1024" s="3">
        <f t="shared" si="38"/>
        <v>2162.7113200000003</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321426.23</v>
      </c>
      <c r="D1025" s="2">
        <f>BILANCA!E20</f>
        <v>323657.63</v>
      </c>
      <c r="E1025" s="2">
        <v>0</v>
      </c>
      <c r="F1025" s="2">
        <v>0</v>
      </c>
      <c r="G1025" s="3">
        <f t="shared" si="38"/>
        <v>14531.12235</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8482.69</v>
      </c>
      <c r="D1026" s="2">
        <f>BILANCA!E21</f>
        <v>8482.69</v>
      </c>
      <c r="E1026" s="2">
        <v>0</v>
      </c>
      <c r="F1026" s="2">
        <v>0</v>
      </c>
      <c r="G1026" s="3">
        <f t="shared" si="38"/>
        <v>407.16912000000002</v>
      </c>
      <c r="H1026" s="3">
        <f t="shared" si="35"/>
        <v>0.61999999999898137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10605.76</v>
      </c>
      <c r="D1027" s="2">
        <f>BILANCA!E22</f>
        <v>10605.76</v>
      </c>
      <c r="E1027" s="2">
        <v>0</v>
      </c>
      <c r="F1027" s="2">
        <v>0</v>
      </c>
      <c r="G1027" s="3">
        <f t="shared" si="38"/>
        <v>540.89376000000004</v>
      </c>
      <c r="H1027" s="3">
        <f t="shared" si="35"/>
        <v>0.47999999999956344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1138.47</v>
      </c>
      <c r="D1028" s="2">
        <f>BILANCA!E23</f>
        <v>1138.47</v>
      </c>
      <c r="E1028" s="2">
        <v>0</v>
      </c>
      <c r="F1028" s="2">
        <v>0</v>
      </c>
      <c r="G1028" s="3">
        <f t="shared" si="38"/>
        <v>61.477379999999997</v>
      </c>
      <c r="H1028" s="3">
        <f t="shared" si="35"/>
        <v>0.94000000000005457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10741.24</v>
      </c>
      <c r="D1029" s="2">
        <f>BILANCA!E24</f>
        <v>10741.24</v>
      </c>
      <c r="E1029" s="2">
        <v>0</v>
      </c>
      <c r="F1029" s="2">
        <v>0</v>
      </c>
      <c r="G1029" s="3">
        <f t="shared" si="38"/>
        <v>612.25067999999987</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7276.15</v>
      </c>
      <c r="D1030" s="2">
        <f>BILANCA!E25</f>
        <v>7276.15</v>
      </c>
      <c r="E1030" s="2">
        <v>0</v>
      </c>
      <c r="F1030" s="2">
        <v>0</v>
      </c>
      <c r="G1030" s="3">
        <f t="shared" si="38"/>
        <v>436.56899999999996</v>
      </c>
      <c r="H1030" s="3">
        <f t="shared" si="35"/>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34637.14</v>
      </c>
      <c r="D1031" s="2">
        <f>BILANCA!E26</f>
        <v>36707.14</v>
      </c>
      <c r="E1031" s="2">
        <v>0</v>
      </c>
      <c r="F1031" s="2">
        <v>0</v>
      </c>
      <c r="G1031" s="3">
        <f t="shared" si="38"/>
        <v>2269.0798199999999</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326063.8</v>
      </c>
      <c r="D1033" s="2">
        <f>BILANCA!E28</f>
        <v>355491.33</v>
      </c>
      <c r="E1033" s="2">
        <v>0</v>
      </c>
      <c r="F1033" s="2">
        <v>0</v>
      </c>
      <c r="G1033" s="3">
        <f t="shared" si="38"/>
        <v>23852.068579999999</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68997.010000000009</v>
      </c>
      <c r="D1040" s="2">
        <f>BILANCA!E35</f>
        <v>72249.439999999973</v>
      </c>
      <c r="E1040" s="2">
        <v>0</v>
      </c>
      <c r="F1040" s="2">
        <v>0</v>
      </c>
      <c r="G1040" s="3">
        <f t="shared" si="38"/>
        <v>6404.8766999999989</v>
      </c>
      <c r="H1040" s="3">
        <f t="shared" si="35"/>
        <v>0.4499999999825377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216382.22</v>
      </c>
      <c r="D1041" s="2">
        <f>BILANCA!E36</f>
        <v>245860.98</v>
      </c>
      <c r="E1041" s="2">
        <v>0</v>
      </c>
      <c r="F1041" s="2">
        <v>0</v>
      </c>
      <c r="G1041" s="3">
        <f t="shared" si="38"/>
        <v>21951.229579999999</v>
      </c>
      <c r="H1041" s="3">
        <f t="shared" si="35"/>
        <v>0.23999999999068677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20117.689999999999</v>
      </c>
      <c r="D1044" s="2">
        <f>BILANCA!E39</f>
        <v>20117.689999999999</v>
      </c>
      <c r="E1044" s="2">
        <v>0</v>
      </c>
      <c r="F1044" s="2">
        <v>0</v>
      </c>
      <c r="G1044" s="3">
        <f t="shared" si="38"/>
        <v>2052.0043799999999</v>
      </c>
      <c r="H1044" s="3">
        <f t="shared" si="35"/>
        <v>0.62000000000261934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167502.9</v>
      </c>
      <c r="D1045" s="2">
        <f>BILANCA!E40</f>
        <v>193729.23</v>
      </c>
      <c r="E1045" s="2">
        <v>0</v>
      </c>
      <c r="F1045" s="2">
        <v>0</v>
      </c>
      <c r="G1045" s="3">
        <f t="shared" si="38"/>
        <v>19423.647600000004</v>
      </c>
      <c r="H1045" s="3">
        <f t="shared" si="35"/>
        <v>0.33000000001629815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145.65999999999997</v>
      </c>
      <c r="D1050" s="2">
        <f>BILANCA!E45</f>
        <v>145.65999999999997</v>
      </c>
      <c r="E1050" s="2">
        <v>0</v>
      </c>
      <c r="F1050" s="2">
        <v>0</v>
      </c>
      <c r="G1050" s="3">
        <f t="shared" si="38"/>
        <v>17.479199999999995</v>
      </c>
      <c r="H1050" s="3">
        <f t="shared" si="35"/>
        <v>0.68000000000006366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571.37</v>
      </c>
      <c r="D1052" s="2">
        <f>BILANCA!E47</f>
        <v>571.37</v>
      </c>
      <c r="E1052" s="2">
        <v>0</v>
      </c>
      <c r="F1052" s="2">
        <v>0</v>
      </c>
      <c r="G1052" s="3">
        <f t="shared" si="38"/>
        <v>71.992620000000002</v>
      </c>
      <c r="H1052" s="3">
        <f t="shared" si="35"/>
        <v>0.74000000000000909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145.66</v>
      </c>
      <c r="D1053" s="2">
        <f>BILANCA!E48</f>
        <v>145.66</v>
      </c>
      <c r="E1053" s="2">
        <v>0</v>
      </c>
      <c r="F1053" s="2">
        <v>0</v>
      </c>
      <c r="G1053" s="3">
        <f t="shared" si="38"/>
        <v>18.790140000000001</v>
      </c>
      <c r="H1053" s="3">
        <f t="shared" si="35"/>
        <v>0.68000000000000682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571.37</v>
      </c>
      <c r="D1055" s="2">
        <f>BILANCA!E50</f>
        <v>571.37</v>
      </c>
      <c r="E1055" s="2">
        <v>0</v>
      </c>
      <c r="F1055" s="2">
        <v>0</v>
      </c>
      <c r="G1055" s="3">
        <f t="shared" si="38"/>
        <v>77.134950000000003</v>
      </c>
      <c r="H1055" s="3">
        <f t="shared" si="35"/>
        <v>0.74000000000000909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119918.04</v>
      </c>
      <c r="D1059" s="2">
        <f>BILANCA!E54</f>
        <v>124117.28</v>
      </c>
      <c r="E1059" s="2">
        <v>0</v>
      </c>
      <c r="F1059" s="2">
        <v>0</v>
      </c>
      <c r="G1059" s="3">
        <f t="shared" si="38"/>
        <v>18039.4774</v>
      </c>
      <c r="H1059" s="3">
        <f t="shared" si="35"/>
        <v>0.319999999992433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119918.04</v>
      </c>
      <c r="D1060" s="2">
        <f>BILANCA!E55</f>
        <v>124117.28</v>
      </c>
      <c r="E1060" s="2">
        <v>0</v>
      </c>
      <c r="F1060" s="2">
        <v>0</v>
      </c>
      <c r="G1060" s="3">
        <f t="shared" si="38"/>
        <v>18407.63</v>
      </c>
      <c r="H1060" s="3">
        <f t="shared" si="35"/>
        <v>0.319999999992433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172706.67</v>
      </c>
      <c r="D1061" s="2">
        <f>BILANCA!E56</f>
        <v>203956.67</v>
      </c>
      <c r="E1061" s="2">
        <v>0</v>
      </c>
      <c r="F1061" s="2">
        <v>0</v>
      </c>
      <c r="G1061" s="3">
        <f t="shared" si="38"/>
        <v>29611.620510000001</v>
      </c>
      <c r="H1061" s="3">
        <f t="shared" si="35"/>
        <v>0.65999999997438863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31250</v>
      </c>
      <c r="E1062" s="2">
        <v>0</v>
      </c>
      <c r="F1062" s="2">
        <v>0</v>
      </c>
      <c r="G1062" s="3">
        <f t="shared" si="38"/>
        <v>3250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172706.67</v>
      </c>
      <c r="D1066" s="2">
        <f>BILANCA!E61</f>
        <v>172706.67</v>
      </c>
      <c r="E1066" s="2">
        <v>0</v>
      </c>
      <c r="F1066" s="2">
        <v>0</v>
      </c>
      <c r="G1066" s="3">
        <f t="shared" si="38"/>
        <v>29014.720560000005</v>
      </c>
      <c r="H1066" s="3">
        <f t="shared" si="35"/>
        <v>0.65999999997438863</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149575.78000000003</v>
      </c>
      <c r="D1074" s="2">
        <f>BILANCA!E69</f>
        <v>190904.67</v>
      </c>
      <c r="E1074" s="2">
        <v>0</v>
      </c>
      <c r="F1074" s="2">
        <v>0</v>
      </c>
      <c r="G1074" s="3">
        <f t="shared" si="38"/>
        <v>34008.647680000002</v>
      </c>
      <c r="H1074" s="3">
        <f t="shared" si="35"/>
        <v>0.54999999995925464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14916.27</v>
      </c>
      <c r="D1075" s="2">
        <f>BILANCA!E70</f>
        <v>20779.63</v>
      </c>
      <c r="E1075" s="2">
        <v>0</v>
      </c>
      <c r="F1075" s="2">
        <v>0</v>
      </c>
      <c r="G1075" s="3">
        <f t="shared" si="38"/>
        <v>3670.9094500000001</v>
      </c>
      <c r="H1075" s="3">
        <f t="shared" si="35"/>
        <v>0.63999999999941792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14916.27</v>
      </c>
      <c r="D1076" s="2">
        <f>BILANCA!E71</f>
        <v>20779.63</v>
      </c>
      <c r="E1076" s="2">
        <v>0</v>
      </c>
      <c r="F1076" s="2">
        <v>0</v>
      </c>
      <c r="G1076" s="3">
        <f t="shared" si="38"/>
        <v>3727.3849800000003</v>
      </c>
      <c r="H1076" s="3">
        <f t="shared" si="35"/>
        <v>0.63999999999941792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14916.27</v>
      </c>
      <c r="D1078" s="2">
        <f>BILANCA!E73</f>
        <v>20779.63</v>
      </c>
      <c r="E1078" s="2">
        <v>0</v>
      </c>
      <c r="F1078" s="2">
        <v>0</v>
      </c>
      <c r="G1078" s="3">
        <f t="shared" si="38"/>
        <v>3840.3360400000006</v>
      </c>
      <c r="H1078" s="3">
        <f t="shared" si="35"/>
        <v>0.63999999999941792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795.49</v>
      </c>
      <c r="D1087" s="2">
        <f>BILANCA!E82</f>
        <v>1230.9100000000001</v>
      </c>
      <c r="E1087" s="2">
        <v>0</v>
      </c>
      <c r="F1087" s="2">
        <v>0</v>
      </c>
      <c r="G1087" s="3">
        <f t="shared" si="38"/>
        <v>250.81287000000003</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795.49</v>
      </c>
      <c r="D1092" s="2">
        <f>BILANCA!E87</f>
        <v>1230.9100000000001</v>
      </c>
      <c r="E1092" s="2">
        <v>0</v>
      </c>
      <c r="F1092" s="2">
        <v>0</v>
      </c>
      <c r="G1092" s="3">
        <f t="shared" si="38"/>
        <v>267.09942000000001</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1409.1</v>
      </c>
      <c r="D1152" s="2">
        <f>BILANCA!E147</f>
        <v>168894.13</v>
      </c>
      <c r="E1152" s="2">
        <v>0</v>
      </c>
      <c r="F1152" s="2">
        <v>0</v>
      </c>
      <c r="G1152" s="3">
        <f t="shared" si="38"/>
        <v>48166.025119999998</v>
      </c>
      <c r="H1152" s="3">
        <f t="shared" si="41"/>
        <v>0.23000000000456566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450</v>
      </c>
      <c r="D1155" s="2">
        <f>BILANCA!E150</f>
        <v>166020.76</v>
      </c>
      <c r="E1155" s="2">
        <v>0</v>
      </c>
      <c r="F1155" s="2">
        <v>0</v>
      </c>
      <c r="G1155" s="3">
        <f t="shared" si="38"/>
        <v>48211.270400000001</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450</v>
      </c>
      <c r="D1161" s="2">
        <f>BILANCA!E156</f>
        <v>166020.76</v>
      </c>
      <c r="E1161" s="2">
        <v>0</v>
      </c>
      <c r="F1161" s="2">
        <v>0</v>
      </c>
      <c r="G1161" s="3">
        <f t="shared" si="38"/>
        <v>50206.219519999999</v>
      </c>
      <c r="H1161" s="3">
        <f t="shared" si="41"/>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869.1</v>
      </c>
      <c r="D1165" s="2">
        <f>BILANCA!E160</f>
        <v>2873.37</v>
      </c>
      <c r="E1165" s="2">
        <v>0</v>
      </c>
      <c r="F1165" s="2">
        <v>0</v>
      </c>
      <c r="G1165" s="3">
        <f t="shared" si="38"/>
        <v>1025.4551999999999</v>
      </c>
      <c r="H1165" s="3">
        <f t="shared" si="41"/>
        <v>0.4699999999999136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90</v>
      </c>
      <c r="D1166" s="2">
        <f>BILANCA!E161</f>
        <v>0</v>
      </c>
      <c r="E1166" s="2">
        <v>0</v>
      </c>
      <c r="F1166" s="2">
        <v>0</v>
      </c>
      <c r="G1166" s="3">
        <f t="shared" si="38"/>
        <v>14.04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132454.92000000001</v>
      </c>
      <c r="D1176" s="2">
        <f>BILANCA!E171</f>
        <v>0</v>
      </c>
      <c r="E1176" s="2">
        <v>0</v>
      </c>
      <c r="F1176" s="2">
        <v>0</v>
      </c>
      <c r="G1176" s="3">
        <f t="shared" si="38"/>
        <v>21987.516720000003</v>
      </c>
      <c r="H1176" s="3">
        <f t="shared" si="41"/>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132454.92000000001</v>
      </c>
      <c r="D1179" s="2">
        <f>BILANCA!E174</f>
        <v>0</v>
      </c>
      <c r="E1179" s="2">
        <v>0</v>
      </c>
      <c r="F1179" s="2">
        <v>0</v>
      </c>
      <c r="G1179" s="3">
        <f t="shared" si="38"/>
        <v>22384.881480000004</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598428.28999999992</v>
      </c>
      <c r="D1180" s="2">
        <f>BILANCA!E176</f>
        <v>644189.49</v>
      </c>
      <c r="E1180" s="2">
        <v>0</v>
      </c>
      <c r="F1180" s="2">
        <v>0</v>
      </c>
      <c r="G1180" s="3">
        <f t="shared" si="38"/>
        <v>320757.23589999997</v>
      </c>
      <c r="H1180" s="3">
        <f t="shared" si="41"/>
        <v>0.77999999991152436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167435.84</v>
      </c>
      <c r="D1181" s="2">
        <f>BILANCA!E177</f>
        <v>207773.89</v>
      </c>
      <c r="E1181" s="2">
        <v>0</v>
      </c>
      <c r="F1181" s="2">
        <v>0</v>
      </c>
      <c r="G1181" s="3">
        <f t="shared" si="38"/>
        <v>99690.199020000015</v>
      </c>
      <c r="H1181" s="3">
        <f t="shared" si="41"/>
        <v>0.26999999998952262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164716.85</v>
      </c>
      <c r="D1182" s="2">
        <f>BILANCA!E178</f>
        <v>202835.58000000002</v>
      </c>
      <c r="E1182" s="2">
        <v>0</v>
      </c>
      <c r="F1182" s="2">
        <v>0</v>
      </c>
      <c r="G1182" s="3">
        <f t="shared" si="38"/>
        <v>98106.737720000005</v>
      </c>
      <c r="H1182" s="3">
        <f t="shared" si="41"/>
        <v>0.56999999997788109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142673.72</v>
      </c>
      <c r="D1183" s="2">
        <f>BILANCA!E179</f>
        <v>154931.89000000001</v>
      </c>
      <c r="E1183" s="2">
        <v>0</v>
      </c>
      <c r="F1183" s="2">
        <v>0</v>
      </c>
      <c r="G1183" s="3">
        <f t="shared" si="38"/>
        <v>78288.987500000003</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21906.01</v>
      </c>
      <c r="D1184" s="2">
        <f>BILANCA!E180</f>
        <v>47828.46</v>
      </c>
      <c r="E1184" s="2">
        <v>0</v>
      </c>
      <c r="F1184" s="2">
        <v>0</v>
      </c>
      <c r="G1184" s="3">
        <f t="shared" si="38"/>
        <v>20455.949819999998</v>
      </c>
      <c r="H1184" s="3">
        <f t="shared" si="41"/>
        <v>0.46999999999752617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89.6</v>
      </c>
      <c r="D1185" s="2">
        <f>BILANCA!E181</f>
        <v>62.03</v>
      </c>
      <c r="E1185" s="2">
        <v>0</v>
      </c>
      <c r="F1185" s="2">
        <v>0</v>
      </c>
      <c r="G1185" s="3">
        <f t="shared" si="38"/>
        <v>37.390499999999996</v>
      </c>
      <c r="H1185" s="3">
        <f t="shared" si="41"/>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89.6</v>
      </c>
      <c r="D1188" s="2">
        <f>BILANCA!E184</f>
        <v>62.03</v>
      </c>
      <c r="E1188" s="2">
        <v>0</v>
      </c>
      <c r="F1188" s="2">
        <v>0</v>
      </c>
      <c r="G1188" s="3">
        <f t="shared" si="38"/>
        <v>38.031480000000002</v>
      </c>
      <c r="H1188" s="3">
        <f t="shared" si="41"/>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47.52</v>
      </c>
      <c r="D1198" s="2">
        <f>BILANCA!E194</f>
        <v>13.2</v>
      </c>
      <c r="E1198" s="2">
        <v>0</v>
      </c>
      <c r="F1198" s="2">
        <v>0</v>
      </c>
      <c r="G1198" s="3">
        <f t="shared" si="38"/>
        <v>13.89696</v>
      </c>
      <c r="H1198" s="3">
        <f t="shared" si="41"/>
        <v>0.67999999999999616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2718.99</v>
      </c>
      <c r="D1201" s="2">
        <f>BILANCA!E197</f>
        <v>4788.99</v>
      </c>
      <c r="E1201" s="2">
        <v>0</v>
      </c>
      <c r="F1201" s="2">
        <v>0</v>
      </c>
      <c r="G1201" s="3">
        <f t="shared" si="38"/>
        <v>2348.72127</v>
      </c>
      <c r="H1201" s="3">
        <f t="shared" si="41"/>
        <v>2.0000000000436557E-2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2070</v>
      </c>
      <c r="E1203" s="2">
        <v>0</v>
      </c>
      <c r="F1203" s="2">
        <v>0</v>
      </c>
      <c r="G1203" s="3">
        <f t="shared" si="44"/>
        <v>799.02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2718.99</v>
      </c>
      <c r="D1206" s="2">
        <f>BILANCA!E202</f>
        <v>2718.99</v>
      </c>
      <c r="E1206" s="2">
        <v>0</v>
      </c>
      <c r="F1206" s="2">
        <v>0</v>
      </c>
      <c r="G1206" s="3">
        <f t="shared" si="44"/>
        <v>1598.7661199999998</v>
      </c>
      <c r="H1206" s="3">
        <f t="shared" si="45"/>
        <v>2.0000000000436557E-2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149.32</v>
      </c>
      <c r="E1251" s="2">
        <v>0</v>
      </c>
      <c r="F1251" s="2">
        <v>0</v>
      </c>
      <c r="G1251" s="3">
        <f>B1251/1000*C1251+B1251/500*D1251</f>
        <v>71.972239999999999</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430992.44999999995</v>
      </c>
      <c r="D1255" s="2">
        <f>BILANCA!E251</f>
        <v>436415.6</v>
      </c>
      <c r="E1255" s="2">
        <v>0</v>
      </c>
      <c r="F1255" s="2">
        <v>0</v>
      </c>
      <c r="G1255" s="3">
        <f t="shared" si="38"/>
        <v>319436.79424999998</v>
      </c>
      <c r="H1255" s="3">
        <f t="shared" si="41"/>
        <v>0.84999999997671694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442220.38</v>
      </c>
      <c r="D1256" s="2">
        <f>BILANCA!E252</f>
        <v>453284.82</v>
      </c>
      <c r="E1256" s="2">
        <v>0</v>
      </c>
      <c r="F1256" s="2">
        <v>0</v>
      </c>
      <c r="G1256" s="3">
        <f t="shared" si="38"/>
        <v>331802.34492</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442220.38</v>
      </c>
      <c r="D1257" s="2">
        <f>BILANCA!E253</f>
        <v>453284.82</v>
      </c>
      <c r="E1257" s="2">
        <v>0</v>
      </c>
      <c r="F1257" s="2">
        <v>0</v>
      </c>
      <c r="G1257" s="3">
        <f t="shared" si="38"/>
        <v>333151.13494000002</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-12637.029999999999</v>
      </c>
      <c r="D1259" s="2">
        <f>BILANCA!E255</f>
        <v>-185763.35</v>
      </c>
      <c r="E1259" s="2">
        <v>0</v>
      </c>
      <c r="F1259" s="2">
        <v>0</v>
      </c>
      <c r="G1259" s="3">
        <f t="shared" si="38"/>
        <v>-95656.768769999995</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192718.8</v>
      </c>
      <c r="D1260" s="2">
        <f>BILANCA!E256</f>
        <v>0</v>
      </c>
      <c r="E1260" s="2">
        <v>0</v>
      </c>
      <c r="F1260" s="2">
        <v>0</v>
      </c>
      <c r="G1260" s="3">
        <f t="shared" si="38"/>
        <v>48179.7</v>
      </c>
      <c r="H1260" s="3">
        <f t="shared" si="41"/>
        <v>0.20000000001164153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192718.8</v>
      </c>
      <c r="D1261" s="2">
        <f>BILANCA!E257</f>
        <v>0</v>
      </c>
      <c r="E1261" s="2">
        <v>0</v>
      </c>
      <c r="F1261" s="2">
        <v>0</v>
      </c>
      <c r="G1261" s="3">
        <f t="shared" si="38"/>
        <v>48372.418799999999</v>
      </c>
      <c r="H1261" s="3">
        <f t="shared" si="41"/>
        <v>0.20000000001164153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205355.83</v>
      </c>
      <c r="D1264" s="2">
        <f>BILANCA!E260</f>
        <v>185763.35</v>
      </c>
      <c r="E1264" s="2">
        <v>0</v>
      </c>
      <c r="F1264" s="2">
        <v>0</v>
      </c>
      <c r="G1264" s="3">
        <f t="shared" si="38"/>
        <v>146528.16261999999</v>
      </c>
      <c r="H1264" s="3">
        <f t="shared" si="41"/>
        <v>0.52000000001862645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122964.59</v>
      </c>
      <c r="E1265" s="2">
        <v>0</v>
      </c>
      <c r="F1265" s="2">
        <v>0</v>
      </c>
      <c r="G1265" s="3">
        <f t="shared" si="38"/>
        <v>62711.940900000001</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205355.83</v>
      </c>
      <c r="D1266" s="2">
        <f>BILANCA!E262</f>
        <v>62798.76</v>
      </c>
      <c r="E1266" s="2">
        <v>0</v>
      </c>
      <c r="F1266" s="2">
        <v>0</v>
      </c>
      <c r="G1266" s="3">
        <f t="shared" si="38"/>
        <v>84724.0576</v>
      </c>
      <c r="H1266" s="3">
        <f t="shared" si="41"/>
        <v>0.41000000001076842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1409.1</v>
      </c>
      <c r="D1278" s="2">
        <f>BILANCA!E274</f>
        <v>168894.13</v>
      </c>
      <c r="E1278" s="2">
        <v>0</v>
      </c>
      <c r="F1278" s="2">
        <v>0</v>
      </c>
      <c r="G1278" s="3">
        <f t="shared" si="38"/>
        <v>90904.89248000001</v>
      </c>
      <c r="H1278" s="3">
        <f t="shared" si="41"/>
        <v>0.23000000000456566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450</v>
      </c>
      <c r="D1281" s="2">
        <f>BILANCA!E277</f>
        <v>166020.76</v>
      </c>
      <c r="E1281" s="2">
        <v>0</v>
      </c>
      <c r="F1281" s="2">
        <v>0</v>
      </c>
      <c r="G1281" s="3">
        <f t="shared" si="48"/>
        <v>90105.201920000007</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450</v>
      </c>
      <c r="D1287" s="2">
        <f>BILANCA!E283</f>
        <v>166020.76</v>
      </c>
      <c r="E1287" s="2">
        <v>0</v>
      </c>
      <c r="F1287" s="2">
        <v>0</v>
      </c>
      <c r="G1287" s="3">
        <f t="shared" si="48"/>
        <v>92100.151040000012</v>
      </c>
      <c r="H1287" s="3">
        <f t="shared" si="49"/>
        <v>0.23999999999068677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869.1</v>
      </c>
      <c r="D1291" s="2">
        <f>BILANCA!E287</f>
        <v>2873.37</v>
      </c>
      <c r="E1291" s="2">
        <v>0</v>
      </c>
      <c r="F1291" s="2">
        <v>0</v>
      </c>
      <c r="G1291" s="3">
        <f t="shared" si="48"/>
        <v>1859.0510400000001</v>
      </c>
      <c r="H1291" s="3">
        <f t="shared" si="49"/>
        <v>0.4699999999999136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90</v>
      </c>
      <c r="D1292" s="2">
        <f>BILANCA!E288</f>
        <v>0</v>
      </c>
      <c r="E1292" s="2">
        <v>0</v>
      </c>
      <c r="F1292" s="2">
        <v>0</v>
      </c>
      <c r="G1292" s="3">
        <f t="shared" si="48"/>
        <v>25.38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22759.360000000001</v>
      </c>
      <c r="D1301" s="2">
        <f>BILANCA!E297</f>
        <v>15759.36</v>
      </c>
      <c r="E1301" s="2">
        <v>0</v>
      </c>
      <c r="F1301" s="2">
        <v>0</v>
      </c>
      <c r="G1301" s="3">
        <f t="shared" si="38"/>
        <v>15794.921279999999</v>
      </c>
      <c r="H1301" s="3">
        <f t="shared" si="41"/>
        <v>0.72000000000116415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22759.360000000001</v>
      </c>
      <c r="D1302" s="2">
        <f>BILANCA!E298</f>
        <v>15759.36</v>
      </c>
      <c r="E1302" s="2">
        <v>0</v>
      </c>
      <c r="F1302" s="2">
        <v>0</v>
      </c>
      <c r="G1302" s="3">
        <f t="shared" si="38"/>
        <v>15849.199359999999</v>
      </c>
      <c r="H1302" s="3">
        <f t="shared" si="41"/>
        <v>0.72000000000116415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90</v>
      </c>
      <c r="D1305" s="2">
        <f>BILANCA!E302</f>
        <v>12633.19</v>
      </c>
      <c r="E1305" s="2">
        <v>0</v>
      </c>
      <c r="F1305" s="2">
        <v>0</v>
      </c>
      <c r="G1305" s="3">
        <f t="shared" si="38"/>
        <v>7480.1320999999998</v>
      </c>
      <c r="H1305" s="3">
        <f t="shared" si="41"/>
        <v>0.19000000000050932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1319.1</v>
      </c>
      <c r="D1306" s="2">
        <f>BILANCA!E303</f>
        <v>156260.94</v>
      </c>
      <c r="E1306" s="2">
        <v>0</v>
      </c>
      <c r="F1306" s="2">
        <v>0</v>
      </c>
      <c r="G1306" s="3">
        <f t="shared" si="38"/>
        <v>92896.930079999991</v>
      </c>
      <c r="H1306" s="3">
        <f t="shared" si="41"/>
        <v>0.15999999999758074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795.49</v>
      </c>
      <c r="D1311" s="2">
        <f>BILANCA!E308</f>
        <v>1230.9100000000001</v>
      </c>
      <c r="E1311" s="2">
        <v>0</v>
      </c>
      <c r="F1311" s="2">
        <v>0</v>
      </c>
      <c r="G1311" s="3">
        <f t="shared" si="52"/>
        <v>980.45031000000006</v>
      </c>
      <c r="H1311" s="3">
        <f t="shared" si="41"/>
        <v>0.57999999999992724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7485.23</v>
      </c>
      <c r="D1339" s="2">
        <f>BILANCA!E336</f>
        <v>20239.97</v>
      </c>
      <c r="E1339" s="2">
        <v>0</v>
      </c>
      <c r="F1339" s="2">
        <v>0</v>
      </c>
      <c r="G1339" s="3">
        <f t="shared" si="52"/>
        <v>15780.540930000003</v>
      </c>
      <c r="H1339" s="3">
        <f t="shared" si="41"/>
        <v>0.25999999999839929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157231.62</v>
      </c>
      <c r="D1340" s="2">
        <f>BILANCA!E337</f>
        <v>182595.61</v>
      </c>
      <c r="E1340" s="2">
        <v>0</v>
      </c>
      <c r="F1340" s="2">
        <v>0</v>
      </c>
      <c r="G1340" s="3">
        <f t="shared" si="52"/>
        <v>172399.53719999999</v>
      </c>
      <c r="H1340" s="3">
        <f t="shared" si="41"/>
        <v>0.77000000001862645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2718.99</v>
      </c>
      <c r="D1341" s="2">
        <f>BILANCA!E338</f>
        <v>4788.99</v>
      </c>
      <c r="E1341" s="2">
        <v>0</v>
      </c>
      <c r="F1341" s="2">
        <v>0</v>
      </c>
      <c r="G1341" s="3">
        <f t="shared" si="52"/>
        <v>4070.2970700000001</v>
      </c>
      <c r="H1341" s="3">
        <f t="shared" si="41"/>
        <v>2.0000000000436557E-2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149.32</v>
      </c>
      <c r="E1383" s="2">
        <v>0</v>
      </c>
      <c r="F1383" s="2">
        <v>0</v>
      </c>
      <c r="G1383" s="3">
        <f t="shared" si="59"/>
        <v>111.39272</v>
      </c>
      <c r="H1383" s="3">
        <f t="shared" si="60"/>
        <v>0.31999999999999318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6632.13</v>
      </c>
      <c r="E1387" s="2">
        <v>0</v>
      </c>
      <c r="F1387" s="2">
        <v>0</v>
      </c>
      <c r="G1387" s="3">
        <f t="shared" si="59"/>
        <v>5000.6260199999997</v>
      </c>
      <c r="H1387" s="3">
        <f t="shared" si="60"/>
        <v>0.13000000000010914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7823.96</v>
      </c>
      <c r="D1390" s="2">
        <f>BILANCA!E387</f>
        <v>823.96</v>
      </c>
      <c r="E1390" s="2">
        <v>0</v>
      </c>
      <c r="F1390" s="2">
        <v>0</v>
      </c>
      <c r="G1390" s="3">
        <f t="shared" ref="G1390:G1399" si="61">B1390/1000*C1390+B1390/500*D1390</f>
        <v>3599.3144000000002</v>
      </c>
      <c r="H1390" s="3">
        <f t="shared" ref="H1390:H1399" si="62">ABS(C1390-ROUND(C1390,0))+ABS(D1390-ROUND(D1390,0))</f>
        <v>7.999999999992724E-2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14935.4</v>
      </c>
      <c r="D1395" s="2">
        <f>BILANCA!E392</f>
        <v>14935.4</v>
      </c>
      <c r="E1395" s="2">
        <v>0</v>
      </c>
      <c r="F1395" s="2">
        <v>0</v>
      </c>
      <c r="G1395" s="3">
        <f t="shared" si="61"/>
        <v>17250.386999999999</v>
      </c>
      <c r="H1395" s="3">
        <f t="shared" si="62"/>
        <v>0.7999999999992724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2023923.77</v>
      </c>
      <c r="D1510" s="2">
        <f>'RAS-funkcijski'!E114</f>
        <v>2271162.75</v>
      </c>
      <c r="E1510" s="2">
        <v>0</v>
      </c>
      <c r="F1510" s="2">
        <v>0</v>
      </c>
      <c r="G1510" s="3">
        <f t="shared" si="52"/>
        <v>722287.41969999997</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1934162.3</v>
      </c>
      <c r="D1511" s="2">
        <f>'RAS-funkcijski'!E115</f>
        <v>2172198.2799999998</v>
      </c>
      <c r="E1511" s="2">
        <v>0</v>
      </c>
      <c r="F1511" s="2">
        <v>0</v>
      </c>
      <c r="G1511" s="3">
        <f t="shared" si="52"/>
        <v>696920.03345999995</v>
      </c>
      <c r="H1511" s="3">
        <f t="shared" si="63"/>
        <v>0.57999999984167516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1934162.3</v>
      </c>
      <c r="D1513" s="2">
        <f>'RAS-funkcijski'!E117</f>
        <v>2172198.2799999998</v>
      </c>
      <c r="E1513" s="2">
        <v>0</v>
      </c>
      <c r="F1513" s="2">
        <v>0</v>
      </c>
      <c r="G1513" s="3">
        <f t="shared" si="52"/>
        <v>709477.15118000004</v>
      </c>
      <c r="H1513" s="3">
        <f t="shared" si="63"/>
        <v>0.57999999984167516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89761.47</v>
      </c>
      <c r="D1522" s="2">
        <f>'RAS-funkcijski'!E126</f>
        <v>98964.47</v>
      </c>
      <c r="E1522" s="2">
        <v>0</v>
      </c>
      <c r="F1522" s="2">
        <v>0</v>
      </c>
      <c r="G1522" s="3">
        <f t="shared" si="52"/>
        <v>35098.230020000003</v>
      </c>
      <c r="H1522" s="3">
        <f t="shared" si="63"/>
        <v>0.94000000000232831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2023923.77</v>
      </c>
      <c r="D1537" s="14">
        <f>'RAS-funkcijski'!E141</f>
        <v>2271162.75</v>
      </c>
      <c r="E1537" s="14">
        <v>0</v>
      </c>
      <c r="F1537" s="14">
        <v>0</v>
      </c>
      <c r="G1537" s="15">
        <f t="shared" si="52"/>
        <v>899576.14999000006</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511.36</v>
      </c>
      <c r="D1538" s="7">
        <f>'P-VRIO'!E5</f>
        <v>59039.81</v>
      </c>
      <c r="E1538" s="7">
        <v>0</v>
      </c>
      <c r="F1538" s="7">
        <v>0</v>
      </c>
      <c r="G1538" s="8">
        <f t="shared" si="52"/>
        <v>118.59097999999999</v>
      </c>
      <c r="H1538" s="8">
        <f t="shared" si="63"/>
        <v>0.55000000000234195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59039.81</v>
      </c>
      <c r="E1539" s="2">
        <v>0</v>
      </c>
      <c r="F1539" s="2">
        <v>0</v>
      </c>
      <c r="G1539" s="3">
        <f t="shared" si="52"/>
        <v>236.15923999999998</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59039.81</v>
      </c>
      <c r="E1540" s="2">
        <v>0</v>
      </c>
      <c r="F1540" s="2">
        <v>0</v>
      </c>
      <c r="G1540" s="3">
        <f t="shared" si="52"/>
        <v>354.23885999999999</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58877.81</v>
      </c>
      <c r="E1542" s="2">
        <v>0</v>
      </c>
      <c r="F1542" s="2">
        <v>0</v>
      </c>
      <c r="G1542" s="3">
        <f t="shared" si="52"/>
        <v>588.77809999999999</v>
      </c>
      <c r="H1542" s="3">
        <f t="shared" si="63"/>
        <v>0.19000000000232831</v>
      </c>
      <c r="I1542" s="11">
        <f t="shared" si="64"/>
        <v>111.86783900137085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162</v>
      </c>
      <c r="E1544" s="2">
        <v>0</v>
      </c>
      <c r="F1544" s="2">
        <v>0</v>
      </c>
      <c r="G1544" s="3">
        <f t="shared" si="52"/>
        <v>2.2680000000000002</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511.36</v>
      </c>
      <c r="D1555" s="2">
        <f>'P-VRIO'!E22</f>
        <v>0</v>
      </c>
      <c r="E1555" s="2">
        <v>0</v>
      </c>
      <c r="F1555" s="2">
        <v>0</v>
      </c>
      <c r="G1555" s="3">
        <f t="shared" si="52"/>
        <v>9.2044800000000002</v>
      </c>
      <c r="H1555" s="3">
        <f t="shared" si="63"/>
        <v>0.36000000000001364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511.36</v>
      </c>
      <c r="D1556" s="2">
        <f>'P-VRIO'!E23</f>
        <v>0</v>
      </c>
      <c r="E1556" s="2">
        <v>0</v>
      </c>
      <c r="F1556" s="2">
        <v>0</v>
      </c>
      <c r="G1556" s="3">
        <f t="shared" si="52"/>
        <v>9.71584</v>
      </c>
      <c r="H1556" s="3">
        <f t="shared" si="63"/>
        <v>0.36000000000001364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511.36</v>
      </c>
      <c r="D1558" s="2">
        <f>'P-VRIO'!E25</f>
        <v>0</v>
      </c>
      <c r="E1558" s="2">
        <v>0</v>
      </c>
      <c r="F1558" s="2">
        <v>0</v>
      </c>
      <c r="G1558" s="3">
        <f t="shared" si="52"/>
        <v>10.738560000000001</v>
      </c>
      <c r="H1558" s="3">
        <f t="shared" si="63"/>
        <v>0.36000000000001364</v>
      </c>
      <c r="I1558" s="11">
        <f t="shared" si="66"/>
        <v>3.8658816000001468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167435.84</v>
      </c>
      <c r="D1582" s="7"/>
      <c r="E1582" s="7">
        <v>0</v>
      </c>
      <c r="F1582" s="7">
        <v>0</v>
      </c>
      <c r="G1582" s="8">
        <f t="shared" ref="G1582:G1686" si="70">B1582/1000*C1582</f>
        <v>167.43584000000001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2182564.71</v>
      </c>
      <c r="D1583" s="2">
        <v>0</v>
      </c>
      <c r="E1583" s="2">
        <v>0</v>
      </c>
      <c r="F1583" s="2">
        <v>0</v>
      </c>
      <c r="G1583" s="3">
        <f t="shared" si="70"/>
        <v>4365.1294200000002</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3444.49</v>
      </c>
      <c r="D1584" s="2">
        <v>0</v>
      </c>
      <c r="E1584" s="2">
        <v>0</v>
      </c>
      <c r="F1584" s="2">
        <v>0</v>
      </c>
      <c r="G1584" s="3">
        <f t="shared" si="70"/>
        <v>10.33347</v>
      </c>
      <c r="H1584" s="3">
        <f t="shared" si="71"/>
        <v>0.48999999999978172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2086501.46</v>
      </c>
      <c r="D1585" s="2">
        <v>0</v>
      </c>
      <c r="E1585" s="2">
        <v>0</v>
      </c>
      <c r="F1585" s="2">
        <v>0</v>
      </c>
      <c r="G1585" s="3">
        <f t="shared" si="70"/>
        <v>8346.0058399999998</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1792266.27</v>
      </c>
      <c r="D1586" s="2">
        <v>0</v>
      </c>
      <c r="E1586" s="2">
        <v>0</v>
      </c>
      <c r="F1586" s="2">
        <v>0</v>
      </c>
      <c r="G1586" s="3">
        <f t="shared" si="70"/>
        <v>8961.3313500000004</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292426.67</v>
      </c>
      <c r="D1587" s="2">
        <v>0</v>
      </c>
      <c r="E1587" s="2">
        <v>0</v>
      </c>
      <c r="F1587" s="2">
        <v>0</v>
      </c>
      <c r="G1587" s="3">
        <f t="shared" si="70"/>
        <v>1754.5600199999999</v>
      </c>
      <c r="H1587" s="3">
        <f t="shared" si="71"/>
        <v>0.33000000001629815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776.95</v>
      </c>
      <c r="D1588" s="2">
        <v>0</v>
      </c>
      <c r="E1588" s="2">
        <v>0</v>
      </c>
      <c r="F1588" s="2">
        <v>0</v>
      </c>
      <c r="G1588" s="3">
        <f t="shared" si="70"/>
        <v>5.4386500000000009</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149.6</v>
      </c>
      <c r="D1591" s="2">
        <v>0</v>
      </c>
      <c r="E1591" s="2">
        <v>0</v>
      </c>
      <c r="F1591" s="2">
        <v>0</v>
      </c>
      <c r="G1591" s="3">
        <f t="shared" si="70"/>
        <v>1.496</v>
      </c>
      <c r="H1591" s="3">
        <f t="shared" si="71"/>
        <v>0.40000000000000568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881.97</v>
      </c>
      <c r="D1593" s="2">
        <v>0</v>
      </c>
      <c r="E1593" s="2">
        <v>0</v>
      </c>
      <c r="F1593" s="2">
        <v>0</v>
      </c>
      <c r="G1593" s="3">
        <f t="shared" si="70"/>
        <v>10.583640000000001</v>
      </c>
      <c r="H1593" s="3">
        <f t="shared" si="71"/>
        <v>2.9999999999972715E-2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62798.76</v>
      </c>
      <c r="D1594" s="2">
        <v>0</v>
      </c>
      <c r="E1594" s="2">
        <v>0</v>
      </c>
      <c r="F1594" s="2">
        <v>0</v>
      </c>
      <c r="G1594" s="3">
        <f t="shared" si="70"/>
        <v>816.38387999999998</v>
      </c>
      <c r="H1594" s="3">
        <f t="shared" si="71"/>
        <v>0.23999999999796273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29820</v>
      </c>
      <c r="D1601" s="2">
        <v>0</v>
      </c>
      <c r="E1601" s="2">
        <v>0</v>
      </c>
      <c r="F1601" s="2">
        <v>0</v>
      </c>
      <c r="G1601" s="3">
        <f>B1601/1000*C1601</f>
        <v>596.4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2142226.6599999997</v>
      </c>
      <c r="D1602" s="2">
        <v>0</v>
      </c>
      <c r="E1602" s="2">
        <v>0</v>
      </c>
      <c r="F1602" s="2">
        <v>0</v>
      </c>
      <c r="G1602" s="3">
        <f t="shared" si="70"/>
        <v>44986.759859999998</v>
      </c>
      <c r="H1602" s="3">
        <f t="shared" si="71"/>
        <v>0.34000000031664968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3295.17</v>
      </c>
      <c r="D1603" s="2">
        <v>0</v>
      </c>
      <c r="E1603" s="2">
        <v>0</v>
      </c>
      <c r="F1603" s="2">
        <v>0</v>
      </c>
      <c r="G1603" s="3">
        <f t="shared" si="70"/>
        <v>72.493740000000003</v>
      </c>
      <c r="H1603" s="3">
        <f t="shared" si="71"/>
        <v>0.17000000000007276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2048382.73</v>
      </c>
      <c r="D1604" s="2">
        <v>0</v>
      </c>
      <c r="E1604" s="2">
        <v>0</v>
      </c>
      <c r="F1604" s="2">
        <v>0</v>
      </c>
      <c r="G1604" s="3">
        <f t="shared" si="70"/>
        <v>47112.802790000002</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1780008.1</v>
      </c>
      <c r="D1605" s="2">
        <v>0</v>
      </c>
      <c r="E1605" s="2">
        <v>0</v>
      </c>
      <c r="F1605" s="2">
        <v>0</v>
      </c>
      <c r="G1605" s="3">
        <f t="shared" si="70"/>
        <v>42720.1944</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266504.21999999997</v>
      </c>
      <c r="D1606" s="2">
        <v>0</v>
      </c>
      <c r="E1606" s="2">
        <v>0</v>
      </c>
      <c r="F1606" s="2">
        <v>0</v>
      </c>
      <c r="G1606" s="3">
        <f t="shared" si="70"/>
        <v>6662.6054999999997</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804.52</v>
      </c>
      <c r="D1607" s="2">
        <v>0</v>
      </c>
      <c r="E1607" s="2">
        <v>0</v>
      </c>
      <c r="F1607" s="2">
        <v>0</v>
      </c>
      <c r="G1607" s="3">
        <f t="shared" si="70"/>
        <v>20.91752</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183.92</v>
      </c>
      <c r="D1610" s="2">
        <v>0</v>
      </c>
      <c r="E1610" s="2">
        <v>0</v>
      </c>
      <c r="F1610" s="2">
        <v>0</v>
      </c>
      <c r="G1610" s="3">
        <f t="shared" si="70"/>
        <v>5.3336800000000002</v>
      </c>
      <c r="H1610" s="3">
        <f t="shared" si="71"/>
        <v>8.0000000000012506E-2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881.97</v>
      </c>
      <c r="D1612" s="2">
        <v>0</v>
      </c>
      <c r="E1612" s="2">
        <v>0</v>
      </c>
      <c r="F1612" s="2">
        <v>0</v>
      </c>
      <c r="G1612" s="3">
        <f t="shared" si="70"/>
        <v>27.341070000000002</v>
      </c>
      <c r="H1612" s="3">
        <f t="shared" si="71"/>
        <v>2.9999999999972715E-2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60728.76</v>
      </c>
      <c r="D1613" s="2">
        <v>0</v>
      </c>
      <c r="E1613" s="2">
        <v>0</v>
      </c>
      <c r="F1613" s="2">
        <v>0</v>
      </c>
      <c r="G1613" s="3">
        <f t="shared" si="70"/>
        <v>1943.32032</v>
      </c>
      <c r="H1613" s="3">
        <f t="shared" si="71"/>
        <v>0.23999999999796273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29820</v>
      </c>
      <c r="D1620" s="2">
        <v>0</v>
      </c>
      <c r="E1620" s="2">
        <v>0</v>
      </c>
      <c r="F1620" s="2">
        <v>0</v>
      </c>
      <c r="G1620" s="3">
        <f>B1620/1000*C1620</f>
        <v>1162.98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207773.89000000013</v>
      </c>
      <c r="D1621" s="2">
        <v>0</v>
      </c>
      <c r="E1621" s="2">
        <v>0</v>
      </c>
      <c r="F1621" s="2">
        <v>0</v>
      </c>
      <c r="G1621" s="3">
        <f t="shared" si="70"/>
        <v>8310.9556000000048</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25178.28</v>
      </c>
      <c r="D1622" s="2">
        <v>0</v>
      </c>
      <c r="E1622" s="2">
        <v>0</v>
      </c>
      <c r="F1622" s="2">
        <v>0</v>
      </c>
      <c r="G1622" s="3">
        <f t="shared" si="70"/>
        <v>1032.3094799999999</v>
      </c>
      <c r="H1622" s="3">
        <f t="shared" si="71"/>
        <v>0.27999999999883585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149.32</v>
      </c>
      <c r="D1623" s="2">
        <v>0</v>
      </c>
      <c r="E1623" s="2">
        <v>0</v>
      </c>
      <c r="F1623" s="2">
        <v>0</v>
      </c>
      <c r="G1623" s="3">
        <f t="shared" si="70"/>
        <v>6.2714400000000001</v>
      </c>
      <c r="H1623" s="3">
        <f t="shared" si="71"/>
        <v>0.31999999999999318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149.32</v>
      </c>
      <c r="D1624" s="2">
        <v>0</v>
      </c>
      <c r="E1624" s="2">
        <v>0</v>
      </c>
      <c r="F1624" s="2">
        <v>0</v>
      </c>
      <c r="G1624" s="3">
        <f t="shared" si="70"/>
        <v>6.4207599999999996</v>
      </c>
      <c r="H1624" s="3">
        <f t="shared" si="71"/>
        <v>0.31999999999999318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20239.97</v>
      </c>
      <c r="D1628" s="2">
        <v>0</v>
      </c>
      <c r="E1628" s="2">
        <v>0</v>
      </c>
      <c r="F1628" s="2">
        <v>0</v>
      </c>
      <c r="G1628" s="3">
        <f t="shared" si="70"/>
        <v>951.27859000000001</v>
      </c>
      <c r="H1628" s="3">
        <f t="shared" si="71"/>
        <v>2.9999999998835847E-2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882.88</v>
      </c>
      <c r="D1629" s="2">
        <v>0</v>
      </c>
      <c r="E1629" s="2">
        <v>0</v>
      </c>
      <c r="F1629" s="2">
        <v>0</v>
      </c>
      <c r="G1629" s="3">
        <f t="shared" si="70"/>
        <v>42.378239999999998</v>
      </c>
      <c r="H1629" s="3">
        <f t="shared" si="71"/>
        <v>0.12000000000000455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882.88</v>
      </c>
      <c r="D1630" s="2">
        <v>0</v>
      </c>
      <c r="E1630" s="2">
        <v>0</v>
      </c>
      <c r="F1630" s="2">
        <v>0</v>
      </c>
      <c r="G1630" s="3">
        <f t="shared" si="70"/>
        <v>43.261119999999998</v>
      </c>
      <c r="H1630" s="3">
        <f t="shared" si="71"/>
        <v>0.12000000000000455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19356.66</v>
      </c>
      <c r="D1634" s="2">
        <v>0</v>
      </c>
      <c r="E1634" s="2">
        <v>0</v>
      </c>
      <c r="F1634" s="2">
        <v>0</v>
      </c>
      <c r="G1634" s="3">
        <f t="shared" si="70"/>
        <v>1025.9029800000001</v>
      </c>
      <c r="H1634" s="3">
        <f t="shared" si="71"/>
        <v>0.34000000000014552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18892.11</v>
      </c>
      <c r="D1635" s="2">
        <v>0</v>
      </c>
      <c r="E1635" s="2">
        <v>0</v>
      </c>
      <c r="F1635" s="2">
        <v>0</v>
      </c>
      <c r="G1635" s="3">
        <f t="shared" si="70"/>
        <v>1020.17394</v>
      </c>
      <c r="H1635" s="3">
        <f t="shared" si="71"/>
        <v>0.11000000000058208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0.02</v>
      </c>
      <c r="D1637" s="2">
        <v>0</v>
      </c>
      <c r="E1637" s="2">
        <v>0</v>
      </c>
      <c r="F1637" s="2">
        <v>0</v>
      </c>
      <c r="G1637" s="3">
        <f t="shared" si="70"/>
        <v>1.1200000000000001E-3</v>
      </c>
      <c r="H1637" s="3">
        <f t="shared" si="71"/>
        <v>0.02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464.53</v>
      </c>
      <c r="D1638" s="2">
        <v>0</v>
      </c>
      <c r="E1638" s="2">
        <v>0</v>
      </c>
      <c r="F1638" s="2">
        <v>0</v>
      </c>
      <c r="G1638" s="3">
        <f t="shared" si="70"/>
        <v>26.478210000000001</v>
      </c>
      <c r="H1638" s="3">
        <f t="shared" si="71"/>
        <v>0.47000000000002728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0.43</v>
      </c>
      <c r="D1639" s="2">
        <v>0</v>
      </c>
      <c r="E1639" s="2">
        <v>0</v>
      </c>
      <c r="F1639" s="2">
        <v>0</v>
      </c>
      <c r="G1639" s="3">
        <f t="shared" si="70"/>
        <v>2.494E-2</v>
      </c>
      <c r="H1639" s="3">
        <f t="shared" si="71"/>
        <v>0.43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0.43</v>
      </c>
      <c r="D1640" s="2">
        <v>0</v>
      </c>
      <c r="E1640" s="2">
        <v>0</v>
      </c>
      <c r="F1640" s="2">
        <v>0</v>
      </c>
      <c r="G1640" s="3">
        <f t="shared" si="70"/>
        <v>2.5369999999999997E-2</v>
      </c>
      <c r="H1640" s="3">
        <f t="shared" si="71"/>
        <v>0.43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4788.99</v>
      </c>
      <c r="D1669" s="2">
        <v>0</v>
      </c>
      <c r="E1669" s="2">
        <v>0</v>
      </c>
      <c r="F1669" s="2">
        <v>0</v>
      </c>
      <c r="G1669" s="3">
        <f t="shared" si="70"/>
        <v>421.43111999999996</v>
      </c>
      <c r="H1669" s="3">
        <f t="shared" si="71"/>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2070</v>
      </c>
      <c r="D1670" s="2">
        <v>0</v>
      </c>
      <c r="E1670" s="2">
        <v>0</v>
      </c>
      <c r="F1670" s="2">
        <v>0</v>
      </c>
      <c r="G1670" s="3">
        <f t="shared" si="70"/>
        <v>184.23</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2718.99</v>
      </c>
      <c r="D1673" s="2">
        <v>0</v>
      </c>
      <c r="E1673" s="2">
        <v>0</v>
      </c>
      <c r="F1673" s="2">
        <v>0</v>
      </c>
      <c r="G1673" s="3">
        <f t="shared" si="70"/>
        <v>250.14707999999999</v>
      </c>
      <c r="H1673" s="3">
        <f t="shared" si="71"/>
        <v>1.0000000000218279E-2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182595.61</v>
      </c>
      <c r="D1681" s="2">
        <v>0</v>
      </c>
      <c r="E1681" s="2">
        <v>0</v>
      </c>
      <c r="F1681" s="2">
        <v>0</v>
      </c>
      <c r="G1681" s="3">
        <f t="shared" si="70"/>
        <v>18259.560999999998</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182595.61</v>
      </c>
      <c r="D1683" s="2">
        <v>0</v>
      </c>
      <c r="E1683" s="2">
        <v>0</v>
      </c>
      <c r="F1683" s="2">
        <v>0</v>
      </c>
      <c r="G1683" s="3">
        <f t="shared" si="70"/>
        <v>18624.752219999998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12534</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2021823.89</v>
      </c>
      <c r="I17" s="275">
        <f>'PR-RAS'!E6</f>
        <v>2104668.56</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1818567.94</v>
      </c>
      <c r="I18" s="275">
        <f>'PR-RAS'!E152</f>
        <v>2208363.9900000007</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12637.030000000121</v>
      </c>
      <c r="I20" s="275">
        <f>'PR-RAS'!E650</f>
        <v>185763.35000000041</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448852.51</v>
      </c>
      <c r="I22" s="275">
        <f>BILANCA!E7</f>
        <v>453284.82000000007</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149575.78000000003</v>
      </c>
      <c r="I23" s="275">
        <f>BILANCA!E69</f>
        <v>190904.67</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167435.84</v>
      </c>
      <c r="I24" s="275">
        <f>BILANCA!E177</f>
        <v>207773.89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430992.44999999995</v>
      </c>
      <c r="I25" s="275">
        <f>BILANCA!E251</f>
        <v>436415.6</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2023923.77</v>
      </c>
      <c r="I30" s="275">
        <f>'RAS-funkcijski'!E114</f>
        <v>2271162.75</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2023923.77</v>
      </c>
      <c r="I31" s="275">
        <f>'RAS-funkcijski'!E141</f>
        <v>2271162.75</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511.36</v>
      </c>
      <c r="I33" s="275">
        <f>'P-VRIO'!E5</f>
        <v>59039.81</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511.36</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167435.84</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207773.89000000013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25178.28</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182595.61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291" zoomScale="120" zoomScaleNormal="120" workbookViewId="0">
      <selection activeCell="E301" sqref="E30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2021823.89</v>
      </c>
      <c r="E6" s="60">
        <f>E7+E43+E49+E82+E106+E125+E134+E140</f>
        <v>2104668.56</v>
      </c>
      <c r="F6" s="45">
        <f t="shared" ref="F6:F132" si="0">IF(D6&lt;&gt;0,IF(E6/D6&gt;=100,"&gt;&gt;100",E6/D6*100),"-")</f>
        <v>104.09752156999194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1728268.32</v>
      </c>
      <c r="E49" s="60">
        <f>E50+E53+E58+E61+E64+E68+E71+E74+E77</f>
        <v>1841512.14</v>
      </c>
      <c r="F49" s="45">
        <f t="shared" si="0"/>
        <v>106.55244435655685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22478.54</v>
      </c>
      <c r="E61" s="60">
        <f t="shared" si="10"/>
        <v>0</v>
      </c>
      <c r="F61" s="45">
        <f t="shared" si="0"/>
        <v>0</v>
      </c>
    </row>
    <row r="62" spans="1:6" ht="12.75" customHeight="1" x14ac:dyDescent="0.25">
      <c r="A62" s="63">
        <v>6341</v>
      </c>
      <c r="B62" s="65" t="s">
        <v>127</v>
      </c>
      <c r="C62" s="247" t="s">
        <v>128</v>
      </c>
      <c r="D62" s="194">
        <v>22478.54</v>
      </c>
      <c r="E62" s="194"/>
      <c r="F62" s="45">
        <f t="shared" si="0"/>
        <v>0</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1674899.25</v>
      </c>
      <c r="E68" s="60">
        <f t="shared" si="11"/>
        <v>1800412.5</v>
      </c>
      <c r="F68" s="45">
        <f t="shared" si="0"/>
        <v>107.49377910342966</v>
      </c>
    </row>
    <row r="69" spans="1:6" ht="12.75" customHeight="1" x14ac:dyDescent="0.25">
      <c r="A69" s="63" t="s">
        <v>141</v>
      </c>
      <c r="B69" s="64" t="s">
        <v>142</v>
      </c>
      <c r="C69" s="247" t="s">
        <v>141</v>
      </c>
      <c r="D69" s="194">
        <v>1601248.91</v>
      </c>
      <c r="E69" s="194">
        <v>1773102.92</v>
      </c>
      <c r="F69" s="45">
        <f t="shared" si="0"/>
        <v>110.73249817231725</v>
      </c>
    </row>
    <row r="70" spans="1:6" ht="12" x14ac:dyDescent="0.25">
      <c r="A70" s="63" t="s">
        <v>143</v>
      </c>
      <c r="B70" s="64" t="s">
        <v>144</v>
      </c>
      <c r="C70" s="247" t="s">
        <v>143</v>
      </c>
      <c r="D70" s="194">
        <v>73650.34</v>
      </c>
      <c r="E70" s="194">
        <v>27309.58</v>
      </c>
      <c r="F70" s="45">
        <f t="shared" si="0"/>
        <v>37.080046066318232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30890.53</v>
      </c>
      <c r="E77" s="60">
        <f t="shared" si="14"/>
        <v>41099.64</v>
      </c>
      <c r="F77" s="45">
        <f t="shared" si="0"/>
        <v>133.0493196458591</v>
      </c>
    </row>
    <row r="78" spans="1:6" ht="12.75" customHeight="1" x14ac:dyDescent="0.25">
      <c r="A78" s="63">
        <v>6391</v>
      </c>
      <c r="B78" s="64" t="s">
        <v>159</v>
      </c>
      <c r="C78" s="247" t="s">
        <v>160</v>
      </c>
      <c r="D78" s="194">
        <v>4633.59</v>
      </c>
      <c r="E78" s="194">
        <v>6201.04</v>
      </c>
      <c r="F78" s="45">
        <f t="shared" si="0"/>
        <v>133.82798219091461</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26256.94</v>
      </c>
      <c r="E80" s="194">
        <v>34898.6</v>
      </c>
      <c r="F80" s="45">
        <f t="shared" si="0"/>
        <v>132.9119082421638</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0.05</v>
      </c>
      <c r="E82" s="60">
        <f t="shared" si="15"/>
        <v>0.05</v>
      </c>
      <c r="F82" s="45">
        <f t="shared" si="0"/>
        <v>100</v>
      </c>
    </row>
    <row r="83" spans="1:6" ht="12.75" customHeight="1" x14ac:dyDescent="0.25">
      <c r="A83" s="63">
        <v>641</v>
      </c>
      <c r="B83" s="64" t="s">
        <v>169</v>
      </c>
      <c r="C83" s="247" t="s">
        <v>170</v>
      </c>
      <c r="D83" s="60">
        <f t="shared" ref="D83:E83" si="16">SUM(D84:D90)</f>
        <v>0.05</v>
      </c>
      <c r="E83" s="60">
        <f t="shared" si="16"/>
        <v>0.05</v>
      </c>
      <c r="F83" s="45">
        <f t="shared" si="0"/>
        <v>100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0.05</v>
      </c>
      <c r="E87" s="194">
        <v>0.05</v>
      </c>
      <c r="F87" s="45">
        <f t="shared" si="0"/>
        <v>100</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4373.16</v>
      </c>
      <c r="E106" s="60">
        <f>E107+E112+E120+E124</f>
        <v>14156.39</v>
      </c>
      <c r="F106" s="45">
        <f t="shared" si="0"/>
        <v>323.71077207328341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4373.16</v>
      </c>
      <c r="E112" s="60">
        <f t="shared" si="20"/>
        <v>14156.39</v>
      </c>
      <c r="F112" s="45">
        <f t="shared" si="0"/>
        <v>323.71077207328341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4373.16</v>
      </c>
      <c r="E117" s="194">
        <v>14156.39</v>
      </c>
      <c r="F117" s="45">
        <f t="shared" si="0"/>
        <v>323.71077207328341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1101.42</v>
      </c>
      <c r="E125" s="60">
        <f t="shared" si="22"/>
        <v>2090</v>
      </c>
      <c r="F125" s="45">
        <f t="shared" si="0"/>
        <v>189.75504348931378</v>
      </c>
    </row>
    <row r="126" spans="1:6" ht="12.75" customHeight="1" x14ac:dyDescent="0.25">
      <c r="A126" s="63">
        <v>661</v>
      </c>
      <c r="B126" s="65" t="s">
        <v>255</v>
      </c>
      <c r="C126" s="247" t="s">
        <v>256</v>
      </c>
      <c r="D126" s="60">
        <f t="shared" ref="D126:E126" si="23">SUM(D127:D128)</f>
        <v>1101.42</v>
      </c>
      <c r="E126" s="60">
        <f t="shared" si="23"/>
        <v>90</v>
      </c>
      <c r="F126" s="45">
        <f t="shared" si="0"/>
        <v>8.1712698153293015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1101.42</v>
      </c>
      <c r="E128" s="194">
        <v>90</v>
      </c>
      <c r="F128" s="45">
        <f t="shared" si="0"/>
        <v>8.1712698153293015</v>
      </c>
    </row>
    <row r="129" spans="1:6" ht="22.8" x14ac:dyDescent="0.25">
      <c r="A129" s="63">
        <v>663</v>
      </c>
      <c r="B129" s="182" t="s">
        <v>261</v>
      </c>
      <c r="C129" s="247" t="s">
        <v>262</v>
      </c>
      <c r="D129" s="60">
        <f t="shared" ref="D129:E129" si="24">SUM(D130:D133)</f>
        <v>0</v>
      </c>
      <c r="E129" s="60">
        <f t="shared" si="24"/>
        <v>2000</v>
      </c>
      <c r="F129" s="45" t="str">
        <f t="shared" si="0"/>
        <v>-</v>
      </c>
    </row>
    <row r="130" spans="1:6" ht="12.75" customHeight="1" x14ac:dyDescent="0.25">
      <c r="A130" s="63">
        <v>6631</v>
      </c>
      <c r="B130" s="65" t="s">
        <v>263</v>
      </c>
      <c r="C130" s="247" t="s">
        <v>264</v>
      </c>
      <c r="D130" s="194">
        <v>0</v>
      </c>
      <c r="E130" s="194">
        <v>2000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288080.94</v>
      </c>
      <c r="E134" s="60">
        <f t="shared" si="25"/>
        <v>246909.98</v>
      </c>
      <c r="F134" s="45">
        <f t="shared" ref="F134:F229" si="26">IF(D134&lt;&gt;0,IF(E134/D134&gt;=100,"&gt;&gt;100",E134/D134*100),"-")</f>
        <v>85.708544272314583</v>
      </c>
    </row>
    <row r="135" spans="1:6" ht="22.8" x14ac:dyDescent="0.25">
      <c r="A135" s="63">
        <v>671</v>
      </c>
      <c r="B135" s="182" t="s">
        <v>273</v>
      </c>
      <c r="C135" s="247" t="s">
        <v>274</v>
      </c>
      <c r="D135" s="60">
        <f t="shared" ref="D135:E135" si="27">SUM(D136:D138)</f>
        <v>288080.94</v>
      </c>
      <c r="E135" s="60">
        <f t="shared" si="27"/>
        <v>246909.98</v>
      </c>
      <c r="F135" s="45">
        <f t="shared" si="26"/>
        <v>85.708544272314583</v>
      </c>
    </row>
    <row r="136" spans="1:6" ht="12.75" customHeight="1" x14ac:dyDescent="0.25">
      <c r="A136" s="63">
        <v>6711</v>
      </c>
      <c r="B136" s="65" t="s">
        <v>275</v>
      </c>
      <c r="C136" s="247" t="s">
        <v>276</v>
      </c>
      <c r="D136" s="194">
        <v>164388.46</v>
      </c>
      <c r="E136" s="194">
        <v>207115.57</v>
      </c>
      <c r="F136" s="45">
        <f t="shared" si="26"/>
        <v>125.99155074510706</v>
      </c>
    </row>
    <row r="137" spans="1:6" ht="22.8" x14ac:dyDescent="0.25">
      <c r="A137" s="63">
        <v>6712</v>
      </c>
      <c r="B137" s="182" t="s">
        <v>277</v>
      </c>
      <c r="C137" s="247" t="s">
        <v>278</v>
      </c>
      <c r="D137" s="194">
        <v>123692.48</v>
      </c>
      <c r="E137" s="194">
        <v>39794.410000000003</v>
      </c>
      <c r="F137" s="45">
        <f t="shared" si="26"/>
        <v>32.172052820025925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1818567.94</v>
      </c>
      <c r="E152" s="60">
        <f>E153+E164+E202+E221+E230+E262+E273</f>
        <v>2208363.9900000007</v>
      </c>
      <c r="F152" s="45">
        <f t="shared" si="26"/>
        <v>121.43423082670206</v>
      </c>
    </row>
    <row r="153" spans="1:6" ht="12.75" customHeight="1" x14ac:dyDescent="0.25">
      <c r="A153" s="63">
        <v>31</v>
      </c>
      <c r="B153" s="64" t="s">
        <v>308</v>
      </c>
      <c r="C153" s="247" t="s">
        <v>3</v>
      </c>
      <c r="D153" s="60">
        <f t="shared" ref="D153:E153" si="30">D154+D159+D160</f>
        <v>1569723.8299999998</v>
      </c>
      <c r="E153" s="60">
        <f t="shared" si="30"/>
        <v>1918724.9500000002</v>
      </c>
      <c r="F153" s="45">
        <f t="shared" si="26"/>
        <v>122.23328163400566</v>
      </c>
    </row>
    <row r="154" spans="1:6" ht="12.75" customHeight="1" x14ac:dyDescent="0.25">
      <c r="A154" s="63">
        <v>311</v>
      </c>
      <c r="B154" s="64" t="s">
        <v>309</v>
      </c>
      <c r="C154" s="247" t="s">
        <v>310</v>
      </c>
      <c r="D154" s="60">
        <f t="shared" ref="D154:E154" si="31">SUM(D155:D158)</f>
        <v>1288457.43</v>
      </c>
      <c r="E154" s="60">
        <f t="shared" si="31"/>
        <v>1581033.37</v>
      </c>
      <c r="F154" s="45">
        <f t="shared" si="26"/>
        <v>122.70745879435071</v>
      </c>
    </row>
    <row r="155" spans="1:6" ht="12.75" customHeight="1" x14ac:dyDescent="0.25">
      <c r="A155" s="63">
        <v>3111</v>
      </c>
      <c r="B155" s="64" t="s">
        <v>311</v>
      </c>
      <c r="C155" s="247" t="s">
        <v>312</v>
      </c>
      <c r="D155" s="194">
        <v>1287830.76</v>
      </c>
      <c r="E155" s="194">
        <v>1579809.56</v>
      </c>
      <c r="F155" s="45">
        <f t="shared" si="26"/>
        <v>122.67214055362368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626.66999999999996</v>
      </c>
      <c r="E157" s="194">
        <v>1223.81</v>
      </c>
      <c r="F157" s="45">
        <f t="shared" si="26"/>
        <v>195.28779102238818</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71580.87</v>
      </c>
      <c r="E159" s="194">
        <v>79323.83</v>
      </c>
      <c r="F159" s="45">
        <f t="shared" si="26"/>
        <v>110.81708003828399</v>
      </c>
    </row>
    <row r="160" spans="1:6" ht="12.75" customHeight="1" x14ac:dyDescent="0.25">
      <c r="A160" s="63">
        <v>313</v>
      </c>
      <c r="B160" s="65" t="s">
        <v>321</v>
      </c>
      <c r="C160" s="247" t="s">
        <v>322</v>
      </c>
      <c r="D160" s="60">
        <f t="shared" ref="D160:E160" si="32">SUM(D161:D163)</f>
        <v>209685.53</v>
      </c>
      <c r="E160" s="60">
        <f t="shared" si="32"/>
        <v>258367.75</v>
      </c>
      <c r="F160" s="45">
        <f t="shared" si="26"/>
        <v>123.21677609322875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209685.53</v>
      </c>
      <c r="E162" s="194">
        <v>258367.75</v>
      </c>
      <c r="F162" s="45">
        <f t="shared" si="26"/>
        <v>123.21677609322875</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247017.73999999996</v>
      </c>
      <c r="E164" s="60">
        <f>E165+E170+E178+E188+E189+E194</f>
        <v>287830.51999999996</v>
      </c>
      <c r="F164" s="45">
        <f t="shared" si="26"/>
        <v>116.5222060569415</v>
      </c>
    </row>
    <row r="165" spans="1:6" ht="12.75" customHeight="1" x14ac:dyDescent="0.25">
      <c r="A165" s="63">
        <v>321</v>
      </c>
      <c r="B165" s="64" t="s">
        <v>331</v>
      </c>
      <c r="C165" s="247" t="s">
        <v>332</v>
      </c>
      <c r="D165" s="60">
        <f t="shared" ref="D165:E165" si="33">SUM(D166:D169)</f>
        <v>33401.019999999997</v>
      </c>
      <c r="E165" s="60">
        <f t="shared" si="33"/>
        <v>33753.32</v>
      </c>
      <c r="F165" s="45">
        <f t="shared" si="26"/>
        <v>101.05475820798289</v>
      </c>
    </row>
    <row r="166" spans="1:6" ht="12.75" customHeight="1" x14ac:dyDescent="0.25">
      <c r="A166" s="63">
        <v>3211</v>
      </c>
      <c r="B166" s="64" t="s">
        <v>333</v>
      </c>
      <c r="C166" s="247" t="s">
        <v>334</v>
      </c>
      <c r="D166" s="194">
        <v>5847.43</v>
      </c>
      <c r="E166" s="194">
        <v>4939.13</v>
      </c>
      <c r="F166" s="45">
        <f t="shared" si="26"/>
        <v>84.466680233880524</v>
      </c>
    </row>
    <row r="167" spans="1:6" ht="12.75" customHeight="1" x14ac:dyDescent="0.25">
      <c r="A167" s="63">
        <v>3212</v>
      </c>
      <c r="B167" s="64" t="s">
        <v>335</v>
      </c>
      <c r="C167" s="247" t="s">
        <v>336</v>
      </c>
      <c r="D167" s="194">
        <v>26311.71</v>
      </c>
      <c r="E167" s="194">
        <v>28507.19</v>
      </c>
      <c r="F167" s="45">
        <f t="shared" si="26"/>
        <v>108.34411750509565</v>
      </c>
    </row>
    <row r="168" spans="1:6" ht="12.75" customHeight="1" x14ac:dyDescent="0.25">
      <c r="A168" s="63">
        <v>3213</v>
      </c>
      <c r="B168" s="64" t="s">
        <v>337</v>
      </c>
      <c r="C168" s="247" t="s">
        <v>338</v>
      </c>
      <c r="D168" s="194">
        <v>1063.3800000000001</v>
      </c>
      <c r="E168" s="194">
        <v>225</v>
      </c>
      <c r="F168" s="45">
        <f t="shared" si="26"/>
        <v>21.158946002369799</v>
      </c>
    </row>
    <row r="169" spans="1:6" ht="12.75" customHeight="1" x14ac:dyDescent="0.25">
      <c r="A169" s="63">
        <v>3214</v>
      </c>
      <c r="B169" s="64" t="s">
        <v>339</v>
      </c>
      <c r="C169" s="247" t="s">
        <v>340</v>
      </c>
      <c r="D169" s="194">
        <v>178.5</v>
      </c>
      <c r="E169" s="194">
        <v>82</v>
      </c>
      <c r="F169" s="45">
        <f t="shared" si="26"/>
        <v>45.938375350140056</v>
      </c>
    </row>
    <row r="170" spans="1:6" ht="12.75" customHeight="1" x14ac:dyDescent="0.25">
      <c r="A170" s="63">
        <v>322</v>
      </c>
      <c r="B170" s="64" t="s">
        <v>341</v>
      </c>
      <c r="C170" s="247" t="s">
        <v>342</v>
      </c>
      <c r="D170" s="60">
        <f t="shared" ref="D170:E170" si="34">SUM(D171:D177)</f>
        <v>138142.93999999997</v>
      </c>
      <c r="E170" s="60">
        <f t="shared" si="34"/>
        <v>154553.45999999996</v>
      </c>
      <c r="F170" s="45">
        <f t="shared" si="26"/>
        <v>111.87937653563765</v>
      </c>
    </row>
    <row r="171" spans="1:6" ht="12.75" customHeight="1" x14ac:dyDescent="0.25">
      <c r="A171" s="63">
        <v>3221</v>
      </c>
      <c r="B171" s="64" t="s">
        <v>343</v>
      </c>
      <c r="C171" s="247" t="s">
        <v>344</v>
      </c>
      <c r="D171" s="194">
        <v>8628.51</v>
      </c>
      <c r="E171" s="194">
        <v>9739.61</v>
      </c>
      <c r="F171" s="45">
        <f t="shared" si="26"/>
        <v>112.87707842953188</v>
      </c>
    </row>
    <row r="172" spans="1:6" ht="12.75" customHeight="1" x14ac:dyDescent="0.25">
      <c r="A172" s="63">
        <v>3222</v>
      </c>
      <c r="B172" s="64" t="s">
        <v>345</v>
      </c>
      <c r="C172" s="247" t="s">
        <v>346</v>
      </c>
      <c r="D172" s="194">
        <v>89761.47</v>
      </c>
      <c r="E172" s="194">
        <v>98964.47</v>
      </c>
      <c r="F172" s="45">
        <f t="shared" si="26"/>
        <v>110.25272870419791</v>
      </c>
    </row>
    <row r="173" spans="1:6" ht="12.75" customHeight="1" x14ac:dyDescent="0.25">
      <c r="A173" s="63">
        <v>3223</v>
      </c>
      <c r="B173" s="65" t="s">
        <v>347</v>
      </c>
      <c r="C173" s="247" t="s">
        <v>348</v>
      </c>
      <c r="D173" s="194">
        <v>30936.02</v>
      </c>
      <c r="E173" s="194">
        <v>32526.19</v>
      </c>
      <c r="F173" s="45">
        <f t="shared" si="26"/>
        <v>105.14018933269374</v>
      </c>
    </row>
    <row r="174" spans="1:6" ht="12.75" customHeight="1" x14ac:dyDescent="0.25">
      <c r="A174" s="63">
        <v>3224</v>
      </c>
      <c r="B174" s="65" t="s">
        <v>349</v>
      </c>
      <c r="C174" s="247" t="s">
        <v>350</v>
      </c>
      <c r="D174" s="194">
        <v>5165.7700000000004</v>
      </c>
      <c r="E174" s="194">
        <v>7572.05</v>
      </c>
      <c r="F174" s="45">
        <f t="shared" si="26"/>
        <v>146.58124539032903</v>
      </c>
    </row>
    <row r="175" spans="1:6" ht="12.75" customHeight="1" x14ac:dyDescent="0.25">
      <c r="A175" s="63">
        <v>3225</v>
      </c>
      <c r="B175" s="65" t="s">
        <v>351</v>
      </c>
      <c r="C175" s="247" t="s">
        <v>352</v>
      </c>
      <c r="D175" s="194">
        <v>3220.96</v>
      </c>
      <c r="E175" s="194">
        <v>4361.24</v>
      </c>
      <c r="F175" s="45">
        <f t="shared" si="26"/>
        <v>135.40186776613183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430.21</v>
      </c>
      <c r="E177" s="194">
        <v>1389.9</v>
      </c>
      <c r="F177" s="45">
        <f t="shared" si="26"/>
        <v>323.07477743427631</v>
      </c>
    </row>
    <row r="178" spans="1:6" ht="12.75" customHeight="1" x14ac:dyDescent="0.25">
      <c r="A178" s="63">
        <v>323</v>
      </c>
      <c r="B178" s="65" t="s">
        <v>357</v>
      </c>
      <c r="C178" s="247" t="s">
        <v>358</v>
      </c>
      <c r="D178" s="60">
        <f t="shared" ref="D178:E178" si="35">SUM(D179:D187)</f>
        <v>65365.549999999996</v>
      </c>
      <c r="E178" s="60">
        <f t="shared" si="35"/>
        <v>88108.540000000008</v>
      </c>
      <c r="F178" s="45">
        <f t="shared" si="26"/>
        <v>134.79354185805826</v>
      </c>
    </row>
    <row r="179" spans="1:6" ht="12.75" customHeight="1" x14ac:dyDescent="0.25">
      <c r="A179" s="63">
        <v>3231</v>
      </c>
      <c r="B179" s="65" t="s">
        <v>359</v>
      </c>
      <c r="C179" s="247" t="s">
        <v>360</v>
      </c>
      <c r="D179" s="194">
        <v>40867.379999999997</v>
      </c>
      <c r="E179" s="194">
        <v>60712.6</v>
      </c>
      <c r="F179" s="45">
        <f t="shared" si="26"/>
        <v>148.56004960435439</v>
      </c>
    </row>
    <row r="180" spans="1:6" ht="12.75" customHeight="1" x14ac:dyDescent="0.25">
      <c r="A180" s="63">
        <v>3232</v>
      </c>
      <c r="B180" s="65" t="s">
        <v>361</v>
      </c>
      <c r="C180" s="247" t="s">
        <v>362</v>
      </c>
      <c r="D180" s="194">
        <v>1680.9</v>
      </c>
      <c r="E180" s="194">
        <v>4673.01</v>
      </c>
      <c r="F180" s="45">
        <f t="shared" si="26"/>
        <v>278.00642512939493</v>
      </c>
    </row>
    <row r="181" spans="1:6" ht="12.75" customHeight="1" x14ac:dyDescent="0.25">
      <c r="A181" s="63">
        <v>3233</v>
      </c>
      <c r="B181" s="65" t="s">
        <v>363</v>
      </c>
      <c r="C181" s="247" t="s">
        <v>364</v>
      </c>
      <c r="D181" s="194">
        <v>0</v>
      </c>
      <c r="E181" s="194">
        <v>248.85</v>
      </c>
      <c r="F181" s="45" t="str">
        <f t="shared" si="26"/>
        <v>-</v>
      </c>
    </row>
    <row r="182" spans="1:6" ht="12.75" customHeight="1" x14ac:dyDescent="0.25">
      <c r="A182" s="63">
        <v>3234</v>
      </c>
      <c r="B182" s="65" t="s">
        <v>365</v>
      </c>
      <c r="C182" s="247" t="s">
        <v>366</v>
      </c>
      <c r="D182" s="194">
        <v>15718.97</v>
      </c>
      <c r="E182" s="194">
        <v>14527.96</v>
      </c>
      <c r="F182" s="45">
        <f t="shared" si="26"/>
        <v>92.423104058344791</v>
      </c>
    </row>
    <row r="183" spans="1:6" ht="12.75" customHeight="1" x14ac:dyDescent="0.25">
      <c r="A183" s="63">
        <v>3235</v>
      </c>
      <c r="B183" s="64" t="s">
        <v>367</v>
      </c>
      <c r="C183" s="247" t="s">
        <v>368</v>
      </c>
      <c r="D183" s="194">
        <v>607.39</v>
      </c>
      <c r="E183" s="194">
        <v>736.3</v>
      </c>
      <c r="F183" s="45">
        <f t="shared" si="26"/>
        <v>121.22359604208168</v>
      </c>
    </row>
    <row r="184" spans="1:6" ht="12.75" customHeight="1" x14ac:dyDescent="0.25">
      <c r="A184" s="63">
        <v>3236</v>
      </c>
      <c r="B184" s="64" t="s">
        <v>369</v>
      </c>
      <c r="C184" s="247" t="s">
        <v>370</v>
      </c>
      <c r="D184" s="194">
        <v>2388.2199999999998</v>
      </c>
      <c r="E184" s="194">
        <v>1803.8</v>
      </c>
      <c r="F184" s="45">
        <f t="shared" si="26"/>
        <v>75.529055112175598</v>
      </c>
    </row>
    <row r="185" spans="1:6" ht="12.75" customHeight="1" x14ac:dyDescent="0.25">
      <c r="A185" s="63">
        <v>3237</v>
      </c>
      <c r="B185" s="64" t="s">
        <v>371</v>
      </c>
      <c r="C185" s="247" t="s">
        <v>372</v>
      </c>
      <c r="D185" s="194">
        <v>1016.63</v>
      </c>
      <c r="E185" s="194">
        <v>2391.73</v>
      </c>
      <c r="F185" s="45">
        <f t="shared" si="26"/>
        <v>235.26061595664106</v>
      </c>
    </row>
    <row r="186" spans="1:6" ht="12.75" customHeight="1" x14ac:dyDescent="0.25">
      <c r="A186" s="63">
        <v>3238</v>
      </c>
      <c r="B186" s="64" t="s">
        <v>373</v>
      </c>
      <c r="C186" s="247" t="s">
        <v>374</v>
      </c>
      <c r="D186" s="194">
        <v>1766.06</v>
      </c>
      <c r="E186" s="194">
        <v>1121.56</v>
      </c>
      <c r="F186" s="45">
        <f t="shared" si="26"/>
        <v>63.506336138070054</v>
      </c>
    </row>
    <row r="187" spans="1:6" ht="12.75" customHeight="1" x14ac:dyDescent="0.25">
      <c r="A187" s="63">
        <v>3239</v>
      </c>
      <c r="B187" s="64" t="s">
        <v>375</v>
      </c>
      <c r="C187" s="247" t="s">
        <v>376</v>
      </c>
      <c r="D187" s="194">
        <v>1320</v>
      </c>
      <c r="E187" s="194">
        <v>1892.73</v>
      </c>
      <c r="F187" s="45">
        <f t="shared" si="26"/>
        <v>143.38863636363638</v>
      </c>
    </row>
    <row r="188" spans="1:6" ht="12.75" customHeight="1" x14ac:dyDescent="0.25">
      <c r="A188" s="63">
        <v>324</v>
      </c>
      <c r="B188" s="64" t="s">
        <v>377</v>
      </c>
      <c r="C188" s="247" t="s">
        <v>378</v>
      </c>
      <c r="D188" s="194">
        <v>7</v>
      </c>
      <c r="E188" s="194">
        <v>171</v>
      </c>
      <c r="F188" s="45">
        <f t="shared" si="26"/>
        <v>2442.8571428571427</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10101.23</v>
      </c>
      <c r="E194" s="60">
        <f t="shared" si="36"/>
        <v>11244.2</v>
      </c>
      <c r="F194" s="45">
        <f t="shared" si="26"/>
        <v>111.31515666903933</v>
      </c>
    </row>
    <row r="195" spans="1:6" ht="12.75" customHeight="1" x14ac:dyDescent="0.25">
      <c r="A195" s="63">
        <v>3291</v>
      </c>
      <c r="B195" s="183" t="s">
        <v>391</v>
      </c>
      <c r="C195" s="247" t="s">
        <v>392</v>
      </c>
      <c r="D195" s="194">
        <v>150.01</v>
      </c>
      <c r="E195" s="194">
        <v>140</v>
      </c>
      <c r="F195" s="45">
        <f t="shared" si="26"/>
        <v>93.327111525898275</v>
      </c>
    </row>
    <row r="196" spans="1:6" ht="12.75" customHeight="1" x14ac:dyDescent="0.25">
      <c r="A196" s="63">
        <v>3292</v>
      </c>
      <c r="B196" s="64" t="s">
        <v>393</v>
      </c>
      <c r="C196" s="247" t="s">
        <v>394</v>
      </c>
      <c r="D196" s="194">
        <v>458.62</v>
      </c>
      <c r="E196" s="194">
        <v>681.86</v>
      </c>
      <c r="F196" s="45">
        <f t="shared" si="26"/>
        <v>148.6764641751341</v>
      </c>
    </row>
    <row r="197" spans="1:6" ht="12.75" customHeight="1" x14ac:dyDescent="0.25">
      <c r="A197" s="63">
        <v>3293</v>
      </c>
      <c r="B197" s="64" t="s">
        <v>395</v>
      </c>
      <c r="C197" s="247" t="s">
        <v>396</v>
      </c>
      <c r="D197" s="194">
        <v>362.45</v>
      </c>
      <c r="E197" s="194">
        <v>458.34</v>
      </c>
      <c r="F197" s="45">
        <f t="shared" si="26"/>
        <v>126.45606290522831</v>
      </c>
    </row>
    <row r="198" spans="1:6" ht="12.75" customHeight="1" x14ac:dyDescent="0.25">
      <c r="A198" s="63">
        <v>3294</v>
      </c>
      <c r="B198" s="64" t="s">
        <v>397</v>
      </c>
      <c r="C198" s="247" t="s">
        <v>398</v>
      </c>
      <c r="D198" s="194">
        <v>2719.09</v>
      </c>
      <c r="E198" s="194">
        <v>3951</v>
      </c>
      <c r="F198" s="45">
        <f t="shared" si="26"/>
        <v>145.30596633432509</v>
      </c>
    </row>
    <row r="199" spans="1:6" ht="12.75" customHeight="1" x14ac:dyDescent="0.25">
      <c r="A199" s="63">
        <v>3295</v>
      </c>
      <c r="B199" s="64" t="s">
        <v>399</v>
      </c>
      <c r="C199" s="247" t="s">
        <v>400</v>
      </c>
      <c r="D199" s="194">
        <v>4589.09</v>
      </c>
      <c r="E199" s="194">
        <v>3880</v>
      </c>
      <c r="F199" s="45">
        <f t="shared" si="26"/>
        <v>84.548352723524701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1821.97</v>
      </c>
      <c r="E201" s="194">
        <v>2133</v>
      </c>
      <c r="F201" s="45">
        <f t="shared" si="26"/>
        <v>117.07108239981999</v>
      </c>
    </row>
    <row r="202" spans="1:6" ht="12.75" customHeight="1" x14ac:dyDescent="0.25">
      <c r="A202" s="63">
        <v>34</v>
      </c>
      <c r="B202" s="183" t="s">
        <v>405</v>
      </c>
      <c r="C202" s="247" t="s">
        <v>406</v>
      </c>
      <c r="D202" s="60">
        <f t="shared" ref="D202:E202" si="37">D203+D208+D216</f>
        <v>756.81</v>
      </c>
      <c r="E202" s="60">
        <f t="shared" si="37"/>
        <v>776.95</v>
      </c>
      <c r="F202" s="45">
        <f t="shared" si="26"/>
        <v>102.6611699105456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756.81</v>
      </c>
      <c r="E216" s="60">
        <f t="shared" si="40"/>
        <v>776.95</v>
      </c>
      <c r="F216" s="45">
        <f t="shared" si="26"/>
        <v>102.6611699105456</v>
      </c>
    </row>
    <row r="217" spans="1:6" ht="12.75" customHeight="1" x14ac:dyDescent="0.25">
      <c r="A217" s="63">
        <v>3431</v>
      </c>
      <c r="B217" s="182" t="s">
        <v>435</v>
      </c>
      <c r="C217" s="247" t="s">
        <v>436</v>
      </c>
      <c r="D217" s="194">
        <v>704.64</v>
      </c>
      <c r="E217" s="194">
        <v>770.23</v>
      </c>
      <c r="F217" s="45">
        <f t="shared" si="26"/>
        <v>109.30829927338783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52.17</v>
      </c>
      <c r="E219" s="194">
        <v>6.72</v>
      </c>
      <c r="F219" s="45">
        <f t="shared" si="26"/>
        <v>12.880966072455433</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61.6</v>
      </c>
      <c r="E262" s="60">
        <f t="shared" si="55"/>
        <v>149.6</v>
      </c>
      <c r="F262" s="45">
        <f t="shared" ref="F262:F268" si="56">IF(D262&lt;&gt;0,IF(E262/D262&gt;=100,"&gt;&gt;100",E262/D262*100),"-")</f>
        <v>242.85714285714283</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61.6</v>
      </c>
      <c r="E269" s="60">
        <f t="shared" si="58"/>
        <v>149.6</v>
      </c>
      <c r="F269" s="45">
        <f t="shared" ref="F269:F272" si="59">IF(D269&lt;&gt;0,IF(E269/D269&gt;=100,"&gt;&gt;100",E269/D269*100),"-")</f>
        <v>242.85714285714283</v>
      </c>
    </row>
    <row r="270" spans="1:6" ht="12.75" customHeight="1" x14ac:dyDescent="0.25">
      <c r="A270" s="63">
        <v>3721</v>
      </c>
      <c r="B270" s="65" t="s">
        <v>532</v>
      </c>
      <c r="C270" s="247" t="s">
        <v>533</v>
      </c>
      <c r="D270" s="194">
        <v>61.6</v>
      </c>
      <c r="E270" s="194">
        <v>149.6</v>
      </c>
      <c r="F270" s="45">
        <f t="shared" si="59"/>
        <v>242.85714285714283</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1007.96</v>
      </c>
      <c r="E273" s="60">
        <f t="shared" si="60"/>
        <v>881.97</v>
      </c>
      <c r="F273" s="45">
        <f t="shared" ref="F273:F277" si="61">IF(D273&lt;&gt;0,IF(E273/D273&gt;=100,"&gt;&gt;100",E273/D273*100),"-")</f>
        <v>87.500496051430616</v>
      </c>
    </row>
    <row r="274" spans="1:6" ht="12.75" customHeight="1" x14ac:dyDescent="0.25">
      <c r="A274" s="63">
        <v>381</v>
      </c>
      <c r="B274" s="64" t="s">
        <v>540</v>
      </c>
      <c r="C274" s="247" t="s">
        <v>541</v>
      </c>
      <c r="D274" s="60">
        <f t="shared" ref="D274:E274" si="62">SUM(D275:D277)</f>
        <v>1007.96</v>
      </c>
      <c r="E274" s="60">
        <f t="shared" si="62"/>
        <v>881.97</v>
      </c>
      <c r="F274" s="45">
        <f t="shared" si="61"/>
        <v>87.500496051430616</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1007.96</v>
      </c>
      <c r="E276" s="194">
        <v>881.97</v>
      </c>
      <c r="F276" s="45">
        <f t="shared" si="61"/>
        <v>87.500496051430616</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1818567.94</v>
      </c>
      <c r="E299" s="60">
        <f>E152-E297+E298</f>
        <v>2208363.9900000007</v>
      </c>
      <c r="F299" s="45">
        <f t="shared" si="68"/>
        <v>121.43423082670206</v>
      </c>
    </row>
    <row r="300" spans="1:6" ht="12.75" customHeight="1" x14ac:dyDescent="0.25">
      <c r="A300" s="63" t="s">
        <v>581</v>
      </c>
      <c r="B300" s="64" t="s">
        <v>592</v>
      </c>
      <c r="C300" s="247" t="s">
        <v>593</v>
      </c>
      <c r="D300" s="60">
        <f>IF(D6&gt;=D299,D6-D299,0)</f>
        <v>203255.94999999995</v>
      </c>
      <c r="E300" s="60">
        <f>IF(E6&gt;=E299,E6-E299,0)</f>
        <v>0</v>
      </c>
      <c r="F300" s="45">
        <f t="shared" si="68"/>
        <v>0</v>
      </c>
    </row>
    <row r="301" spans="1:6" ht="12.75" customHeight="1" x14ac:dyDescent="0.25">
      <c r="A301" s="63" t="s">
        <v>581</v>
      </c>
      <c r="B301" s="64" t="s">
        <v>594</v>
      </c>
      <c r="C301" s="247" t="s">
        <v>595</v>
      </c>
      <c r="D301" s="60">
        <f>IF(D299&gt;=D6,D299-D6,0)</f>
        <v>0</v>
      </c>
      <c r="E301" s="60">
        <f>IF(E299&gt;=E6,E299-E6,0)</f>
        <v>103695.43000000063</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10537.15</v>
      </c>
      <c r="E303" s="194">
        <v>19269.16</v>
      </c>
      <c r="F303" s="45">
        <f t="shared" si="68"/>
        <v>182.86880228524791</v>
      </c>
    </row>
    <row r="304" spans="1:6" ht="12.75" customHeight="1" x14ac:dyDescent="0.25">
      <c r="A304" s="63">
        <v>96</v>
      </c>
      <c r="B304" s="220" t="s">
        <v>600</v>
      </c>
      <c r="C304" s="247" t="s">
        <v>601</v>
      </c>
      <c r="D304" s="194">
        <v>1409.1</v>
      </c>
      <c r="E304" s="194">
        <v>168894.13</v>
      </c>
      <c r="F304" s="45" t="str">
        <f t="shared" si="68"/>
        <v>&gt;&gt;100</v>
      </c>
    </row>
    <row r="305" spans="1:6" ht="12" x14ac:dyDescent="0.25">
      <c r="A305" s="63">
        <v>9661</v>
      </c>
      <c r="B305" s="220" t="s">
        <v>602</v>
      </c>
      <c r="C305" s="247" t="s">
        <v>603</v>
      </c>
      <c r="D305" s="194">
        <v>90</v>
      </c>
      <c r="E305" s="194">
        <v>0</v>
      </c>
      <c r="F305" s="45">
        <f t="shared" si="68"/>
        <v>0</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205355.83</v>
      </c>
      <c r="E360" s="60">
        <f t="shared" si="86"/>
        <v>62798.759999999995</v>
      </c>
      <c r="F360" s="45">
        <f t="shared" si="72"/>
        <v>30.580461241348733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32649.16</v>
      </c>
      <c r="E373" s="60">
        <f t="shared" si="90"/>
        <v>62798.759999999995</v>
      </c>
      <c r="F373" s="45">
        <f t="shared" si="72"/>
        <v>192.34418282124255</v>
      </c>
    </row>
    <row r="374" spans="1:6" ht="12.75" customHeight="1" x14ac:dyDescent="0.25">
      <c r="A374" s="63">
        <v>421</v>
      </c>
      <c r="B374" s="64" t="s">
        <v>731</v>
      </c>
      <c r="C374" s="247" t="s">
        <v>732</v>
      </c>
      <c r="D374" s="60">
        <f t="shared" ref="D374:E374" si="91">SUM(D375:D378)</f>
        <v>0</v>
      </c>
      <c r="E374" s="60">
        <f t="shared" si="91"/>
        <v>31250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v>31250</v>
      </c>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7630</v>
      </c>
      <c r="E379" s="60">
        <f t="shared" si="92"/>
        <v>2070</v>
      </c>
      <c r="F379" s="45">
        <f t="shared" si="72"/>
        <v>27.129750982961991</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7630</v>
      </c>
      <c r="E386" s="194">
        <v>2070</v>
      </c>
      <c r="F386" s="45">
        <f t="shared" si="72"/>
        <v>27.129750982961991</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24873.5</v>
      </c>
      <c r="E393" s="60">
        <f t="shared" si="94"/>
        <v>29478.76</v>
      </c>
      <c r="F393" s="45">
        <f t="shared" si="72"/>
        <v>118.51472450600036</v>
      </c>
    </row>
    <row r="394" spans="1:6" ht="12.75" customHeight="1" x14ac:dyDescent="0.25">
      <c r="A394" s="63">
        <v>4241</v>
      </c>
      <c r="B394" s="64" t="s">
        <v>756</v>
      </c>
      <c r="C394" s="247" t="s">
        <v>757</v>
      </c>
      <c r="D394" s="194">
        <v>24873.5</v>
      </c>
      <c r="E394" s="194">
        <v>29478.76</v>
      </c>
      <c r="F394" s="45">
        <f t="shared" si="72"/>
        <v>118.51472450600036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145.66</v>
      </c>
      <c r="E401" s="60">
        <f t="shared" si="96"/>
        <v>0</v>
      </c>
      <c r="F401" s="45">
        <f t="shared" si="72"/>
        <v>0</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145.66</v>
      </c>
      <c r="E404" s="194"/>
      <c r="F404" s="45">
        <f t="shared" si="72"/>
        <v>0</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172706.66999999998</v>
      </c>
      <c r="E412" s="60">
        <f t="shared" si="100"/>
        <v>0</v>
      </c>
      <c r="F412" s="45">
        <f t="shared" si="72"/>
        <v>0</v>
      </c>
    </row>
    <row r="413" spans="1:6" ht="12.75" customHeight="1" x14ac:dyDescent="0.25">
      <c r="A413" s="63">
        <v>451</v>
      </c>
      <c r="B413" s="64" t="s">
        <v>784</v>
      </c>
      <c r="C413" s="247" t="s">
        <v>785</v>
      </c>
      <c r="D413" s="194">
        <v>50000</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122706.67</v>
      </c>
      <c r="E416" s="194"/>
      <c r="F416" s="45">
        <f t="shared" si="72"/>
        <v>0</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205355.83</v>
      </c>
      <c r="E418" s="60">
        <f t="shared" si="102"/>
        <v>62798.759999999995</v>
      </c>
      <c r="F418" s="45">
        <f t="shared" si="72"/>
        <v>30.580461241348733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2021823.89</v>
      </c>
      <c r="E422" s="60">
        <f>E6+E308</f>
        <v>2104668.56</v>
      </c>
      <c r="F422" s="45">
        <f t="shared" si="72"/>
        <v>104.09752156999194</v>
      </c>
    </row>
    <row r="423" spans="1:6" ht="12.75" customHeight="1" x14ac:dyDescent="0.25">
      <c r="A423" s="63" t="s">
        <v>581</v>
      </c>
      <c r="B423" s="64" t="s">
        <v>804</v>
      </c>
      <c r="C423" s="247" t="s">
        <v>805</v>
      </c>
      <c r="D423" s="60">
        <f t="shared" ref="D423:E423" si="103">D299+D360</f>
        <v>2023923.77</v>
      </c>
      <c r="E423" s="60">
        <f t="shared" si="103"/>
        <v>2271162.7500000005</v>
      </c>
      <c r="F423" s="45">
        <f t="shared" si="72"/>
        <v>112.2158247096431</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2099.8800000001211</v>
      </c>
      <c r="E425" s="60">
        <f t="shared" si="105"/>
        <v>166494.19000000041</v>
      </c>
      <c r="F425" s="45">
        <f t="shared" si="72"/>
        <v>7928.7478332090786</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10537.15</v>
      </c>
      <c r="E427" s="60">
        <f t="shared" si="107"/>
        <v>19269.16</v>
      </c>
      <c r="F427" s="45">
        <f t="shared" si="72"/>
        <v>182.86880228524791</v>
      </c>
    </row>
    <row r="428" spans="1:6" ht="22.8" x14ac:dyDescent="0.25">
      <c r="A428" s="249" t="s">
        <v>815</v>
      </c>
      <c r="B428" s="243" t="s">
        <v>816</v>
      </c>
      <c r="C428" s="250" t="s">
        <v>817</v>
      </c>
      <c r="D428" s="81">
        <f t="shared" ref="D428:E428" si="108">D304+D421</f>
        <v>1409.1</v>
      </c>
      <c r="E428" s="81">
        <f t="shared" si="108"/>
        <v>168894.13</v>
      </c>
      <c r="F428" s="61" t="str">
        <f t="shared" si="72"/>
        <v>&gt;&gt;100</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2021823.89</v>
      </c>
      <c r="E643" s="60">
        <f>E422+E430</f>
        <v>2104668.56</v>
      </c>
      <c r="F643" s="45">
        <f t="shared" si="109"/>
        <v>104.09752156999194</v>
      </c>
    </row>
    <row r="644" spans="1:6" ht="12.75" customHeight="1" x14ac:dyDescent="0.25">
      <c r="A644" s="63" t="s">
        <v>581</v>
      </c>
      <c r="B644" s="64" t="s">
        <v>1237</v>
      </c>
      <c r="C644" s="247" t="s">
        <v>1238</v>
      </c>
      <c r="D644" s="60">
        <f>D423+D535</f>
        <v>2023923.77</v>
      </c>
      <c r="E644" s="60">
        <f>E423+E535</f>
        <v>2271162.7500000005</v>
      </c>
      <c r="F644" s="45">
        <f t="shared" si="109"/>
        <v>112.2158247096431</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2099.8800000001211</v>
      </c>
      <c r="E646" s="60">
        <f t="shared" si="164"/>
        <v>166494.19000000041</v>
      </c>
      <c r="F646" s="45">
        <f t="shared" si="109"/>
        <v>7928.7478332090786</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10537.15</v>
      </c>
      <c r="E648" s="60">
        <f>IF(E427-E426+E642-E641&gt;=0,E427-E426+E642-E641,0)</f>
        <v>19269.16</v>
      </c>
      <c r="F648" s="45">
        <f t="shared" si="109"/>
        <v>182.86880228524791</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12637.030000000121</v>
      </c>
      <c r="E650" s="60">
        <f t="shared" si="166"/>
        <v>185763.35000000041</v>
      </c>
      <c r="F650" s="45">
        <f t="shared" si="109"/>
        <v>1469.9921579674863</v>
      </c>
    </row>
    <row r="651" spans="1:6" ht="22.8" x14ac:dyDescent="0.25">
      <c r="A651" s="249" t="s">
        <v>1251</v>
      </c>
      <c r="B651" s="184" t="s">
        <v>1252</v>
      </c>
      <c r="C651" s="250" t="s">
        <v>1251</v>
      </c>
      <c r="D651" s="196">
        <v>132454.92000000001</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22692.07</v>
      </c>
      <c r="E653" s="194">
        <v>14916.27</v>
      </c>
      <c r="F653" s="45">
        <f t="shared" ref="F653:F740" si="167">IF(D653&lt;&gt;0,IF(E653/D653&gt;=100,"&gt;&gt;100",E653/D653*100),"-")</f>
        <v>65.733403783788788</v>
      </c>
    </row>
    <row r="654" spans="1:6" ht="12.75" customHeight="1" x14ac:dyDescent="0.25">
      <c r="A654" s="63" t="s">
        <v>1256</v>
      </c>
      <c r="B654" s="64" t="s">
        <v>1257</v>
      </c>
      <c r="C654" s="247" t="s">
        <v>1256</v>
      </c>
      <c r="D654" s="194">
        <v>585584.98</v>
      </c>
      <c r="E654" s="194">
        <v>786035.63</v>
      </c>
      <c r="F654" s="45">
        <f t="shared" si="167"/>
        <v>134.23083870764583</v>
      </c>
    </row>
    <row r="655" spans="1:6" ht="12.75" customHeight="1" x14ac:dyDescent="0.25">
      <c r="A655" s="63" t="s">
        <v>1258</v>
      </c>
      <c r="B655" s="64" t="s">
        <v>1259</v>
      </c>
      <c r="C655" s="247" t="s">
        <v>1258</v>
      </c>
      <c r="D655" s="194">
        <v>593360.78</v>
      </c>
      <c r="E655" s="194">
        <v>780172.27</v>
      </c>
      <c r="F655" s="45">
        <f t="shared" si="167"/>
        <v>131.48362620124641</v>
      </c>
    </row>
    <row r="656" spans="1:6" ht="22.8" x14ac:dyDescent="0.25">
      <c r="A656" s="63">
        <v>11</v>
      </c>
      <c r="B656" s="64" t="s">
        <v>1260</v>
      </c>
      <c r="C656" s="247" t="s">
        <v>1261</v>
      </c>
      <c r="D656" s="60">
        <f t="shared" ref="D656:E656" si="168">+D653+D654-D655</f>
        <v>14916.269999999902</v>
      </c>
      <c r="E656" s="60">
        <f t="shared" si="168"/>
        <v>20779.630000000005</v>
      </c>
      <c r="F656" s="45">
        <f t="shared" si="167"/>
        <v>139.30848663908699</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75</v>
      </c>
      <c r="E658" s="253">
        <v>78</v>
      </c>
      <c r="F658" s="45">
        <f t="shared" si="167"/>
        <v>104</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58</v>
      </c>
      <c r="E660" s="253">
        <v>57</v>
      </c>
      <c r="F660" s="45">
        <f t="shared" si="167"/>
        <v>98.275862068965509</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22478.54</v>
      </c>
      <c r="E677" s="192"/>
      <c r="F677" s="71">
        <f t="shared" si="167"/>
        <v>0</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1599378.91</v>
      </c>
      <c r="E683" s="192">
        <v>1766762.92</v>
      </c>
      <c r="F683" s="71">
        <f t="shared" si="167"/>
        <v>110.46556316038956</v>
      </c>
    </row>
    <row r="684" spans="1:6" ht="22.8" x14ac:dyDescent="0.25">
      <c r="A684" s="70">
        <v>63613</v>
      </c>
      <c r="B684" s="182" t="s">
        <v>1317</v>
      </c>
      <c r="C684" s="278" t="s">
        <v>1318</v>
      </c>
      <c r="D684" s="192">
        <v>1870</v>
      </c>
      <c r="E684" s="192">
        <v>6340</v>
      </c>
      <c r="F684" s="71">
        <f t="shared" si="167"/>
        <v>339.03743315508018</v>
      </c>
    </row>
    <row r="685" spans="1:6" ht="22.8" x14ac:dyDescent="0.25">
      <c r="A685" s="63">
        <v>63622</v>
      </c>
      <c r="B685" s="244" t="s">
        <v>1319</v>
      </c>
      <c r="C685" s="247" t="s">
        <v>1320</v>
      </c>
      <c r="D685" s="194">
        <v>73650.34</v>
      </c>
      <c r="E685" s="194">
        <v>27309.58</v>
      </c>
      <c r="F685" s="45">
        <f t="shared" si="167"/>
        <v>37.080046066318232</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4141.8999999999996</v>
      </c>
      <c r="E724" s="192">
        <v>13843</v>
      </c>
      <c r="F724" s="71">
        <f t="shared" si="167"/>
        <v>334.21859533064537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231.26</v>
      </c>
      <c r="E726" s="192">
        <v>313.39</v>
      </c>
      <c r="F726" s="71">
        <f t="shared" si="167"/>
        <v>135.51413992908414</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2277.94</v>
      </c>
      <c r="E732" s="192">
        <v>6406.25</v>
      </c>
      <c r="F732" s="71">
        <f t="shared" si="167"/>
        <v>281.22997093865513</v>
      </c>
    </row>
    <row r="733" spans="1:6" ht="12.75" customHeight="1" x14ac:dyDescent="0.25">
      <c r="A733" s="70">
        <v>31215</v>
      </c>
      <c r="B733" s="65" t="s">
        <v>1395</v>
      </c>
      <c r="C733" s="278" t="s">
        <v>1396</v>
      </c>
      <c r="D733" s="192">
        <v>1765.76</v>
      </c>
      <c r="E733" s="192">
        <v>1765.76</v>
      </c>
      <c r="F733" s="71">
        <f t="shared" si="167"/>
        <v>100</v>
      </c>
    </row>
    <row r="734" spans="1:6" ht="12.75" customHeight="1" x14ac:dyDescent="0.25">
      <c r="A734" s="70">
        <v>32121</v>
      </c>
      <c r="B734" s="65" t="s">
        <v>1397</v>
      </c>
      <c r="C734" s="278" t="s">
        <v>1398</v>
      </c>
      <c r="D734" s="192">
        <v>26311.71</v>
      </c>
      <c r="E734" s="192">
        <v>28507.19</v>
      </c>
      <c r="F734" s="71">
        <f t="shared" si="167"/>
        <v>108.34411750509565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2388.2199999999998</v>
      </c>
      <c r="E736" s="194">
        <v>1803.8</v>
      </c>
      <c r="F736" s="45">
        <f t="shared" si="167"/>
        <v>75.529055112175598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728.31</v>
      </c>
      <c r="E738" s="194">
        <v>597.23</v>
      </c>
      <c r="F738" s="45">
        <f t="shared" si="167"/>
        <v>82.002169405884857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4536</v>
      </c>
      <c r="E744" s="192">
        <v>3880</v>
      </c>
      <c r="F744" s="71">
        <f t="shared" si="170"/>
        <v>85.537918871252202</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12"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61.6</v>
      </c>
      <c r="E850" s="194">
        <v>149.6</v>
      </c>
      <c r="F850" s="45">
        <f t="shared" si="169"/>
        <v>242.85714285714283</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0" zoomScale="120" zoomScaleNormal="120" workbookViewId="0">
      <selection activeCell="E262" sqref="E26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598428.29</v>
      </c>
      <c r="E6" s="180">
        <f t="shared" si="0"/>
        <v>644189.49000000011</v>
      </c>
      <c r="F6" s="181">
        <f t="shared" ref="F6:F298" si="1">IF(D6&gt;0,IF(E6/D6&gt;=100,"&gt;&gt;100",E6/D6*100),"-")</f>
        <v>107.64689784301476</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448852.51</v>
      </c>
      <c r="E7" s="79">
        <f t="shared" si="2"/>
        <v>453284.82000000007</v>
      </c>
      <c r="F7" s="71">
        <f t="shared" si="1"/>
        <v>100.98747581917277</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276145.84000000003</v>
      </c>
      <c r="E12" s="79">
        <f t="shared" si="3"/>
        <v>249328.15000000002</v>
      </c>
      <c r="F12" s="71">
        <f t="shared" si="1"/>
        <v>90.288577224266703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138759.29000000004</v>
      </c>
      <c r="E13" s="79">
        <f t="shared" si="4"/>
        <v>133815.30000000005</v>
      </c>
      <c r="F13" s="71">
        <f t="shared" si="1"/>
        <v>96.437002524299459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401313.21</v>
      </c>
      <c r="E15" s="192">
        <v>401313.21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262553.92</v>
      </c>
      <c r="E18" s="192">
        <v>267497.90999999997</v>
      </c>
      <c r="F18" s="71">
        <f t="shared" si="1"/>
        <v>101.88303796797244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68243.88</v>
      </c>
      <c r="E19" s="79">
        <f t="shared" si="5"/>
        <v>43117.75</v>
      </c>
      <c r="F19" s="71">
        <f t="shared" si="1"/>
        <v>63.181856014048435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321426.23</v>
      </c>
      <c r="E20" s="192">
        <v>323657.63</v>
      </c>
      <c r="F20" s="71">
        <f t="shared" si="1"/>
        <v>100.69421839032864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8482.69</v>
      </c>
      <c r="E21" s="192">
        <v>8482.69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10605.76</v>
      </c>
      <c r="E22" s="192">
        <v>10605.76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1138.47</v>
      </c>
      <c r="E23" s="192">
        <v>1138.47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10741.24</v>
      </c>
      <c r="E24" s="192">
        <v>10741.24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7276.15</v>
      </c>
      <c r="E25" s="192">
        <v>7276.15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34637.14</v>
      </c>
      <c r="E26" s="192">
        <v>36707.14</v>
      </c>
      <c r="F26" s="71">
        <f t="shared" si="1"/>
        <v>105.97624399705057</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326063.8</v>
      </c>
      <c r="E28" s="192">
        <v>355491.33</v>
      </c>
      <c r="F28" s="71">
        <f t="shared" si="1"/>
        <v>109.02508343459165</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68997.010000000009</v>
      </c>
      <c r="E35" s="79">
        <f t="shared" si="7"/>
        <v>72249.439999999973</v>
      </c>
      <c r="F35" s="71">
        <f t="shared" si="1"/>
        <v>104.7138709344071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216382.22</v>
      </c>
      <c r="E36" s="192">
        <v>245860.98</v>
      </c>
      <c r="F36" s="71">
        <f t="shared" si="1"/>
        <v>113.62346684491915</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20117.689999999999</v>
      </c>
      <c r="E39" s="192">
        <v>20117.689999999999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167502.9</v>
      </c>
      <c r="E40" s="192">
        <v>193729.23</v>
      </c>
      <c r="F40" s="71">
        <f t="shared" si="1"/>
        <v>115.65723936719903</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145.65999999999997</v>
      </c>
      <c r="E45" s="79">
        <f t="shared" si="9"/>
        <v>145.65999999999997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571.37</v>
      </c>
      <c r="E47" s="192">
        <v>571.37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145.66</v>
      </c>
      <c r="E48" s="192">
        <v>145.66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571.37</v>
      </c>
      <c r="E50" s="192">
        <v>571.37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119918.04</v>
      </c>
      <c r="E54" s="192">
        <v>124117.28</v>
      </c>
      <c r="F54" s="71">
        <f t="shared" si="1"/>
        <v>103.50175836763175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119918.04</v>
      </c>
      <c r="E55" s="192">
        <v>124117.28</v>
      </c>
      <c r="F55" s="71">
        <f t="shared" si="1"/>
        <v>103.50175836763175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172706.67</v>
      </c>
      <c r="E56" s="79">
        <f t="shared" si="11"/>
        <v>203956.67</v>
      </c>
      <c r="F56" s="71">
        <f t="shared" si="1"/>
        <v>118.0942635278649</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31250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172706.67</v>
      </c>
      <c r="E61" s="192">
        <v>172706.67</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149575.78000000003</v>
      </c>
      <c r="E69" s="79">
        <f>E70+E82+E88+E119+E135+E147+E165+E171</f>
        <v>190904.67</v>
      </c>
      <c r="F69" s="71">
        <f t="shared" si="1"/>
        <v>127.63073674093492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14916.27</v>
      </c>
      <c r="E70" s="79">
        <f t="shared" si="12"/>
        <v>20779.63</v>
      </c>
      <c r="F70" s="71">
        <f t="shared" si="1"/>
        <v>139.30848663908603</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14916.27</v>
      </c>
      <c r="E71" s="79">
        <f t="shared" si="13"/>
        <v>20779.63</v>
      </c>
      <c r="F71" s="71">
        <f t="shared" si="1"/>
        <v>139.30848663908603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14916.27</v>
      </c>
      <c r="E73" s="192">
        <v>20779.63</v>
      </c>
      <c r="F73" s="71">
        <f t="shared" si="1"/>
        <v>139.30848663908603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795.49</v>
      </c>
      <c r="E82" s="79">
        <f>SUM(E83:E85)-E86+E87</f>
        <v>1230.9100000000001</v>
      </c>
      <c r="F82" s="71">
        <f t="shared" si="1"/>
        <v>154.73607462067406</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795.49</v>
      </c>
      <c r="E87" s="192">
        <v>1230.9100000000001</v>
      </c>
      <c r="F87" s="71">
        <f t="shared" si="1"/>
        <v>154.73607462067406</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1409.1</v>
      </c>
      <c r="E147" s="79">
        <f t="shared" si="24"/>
        <v>168894.13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450</v>
      </c>
      <c r="E150" s="79">
        <f t="shared" si="25"/>
        <v>166020.76</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450</v>
      </c>
      <c r="E156" s="192">
        <v>166020.76</v>
      </c>
      <c r="F156" s="71" t="str">
        <f t="shared" si="1"/>
        <v>&gt;&gt;100</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869.1</v>
      </c>
      <c r="E160" s="192">
        <v>2873.37</v>
      </c>
      <c r="F160" s="71">
        <f t="shared" si="1"/>
        <v>330.61442871936481</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90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132454.92000000001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132454.92000000001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598428.28999999992</v>
      </c>
      <c r="E176" s="79">
        <f>E177+E251</f>
        <v>644189.49</v>
      </c>
      <c r="F176" s="71">
        <f t="shared" si="1"/>
        <v>107.64689784301476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167435.84</v>
      </c>
      <c r="E177" s="79">
        <f>E178+E197+E203+E219+E247+E248</f>
        <v>207773.89</v>
      </c>
      <c r="F177" s="71">
        <f t="shared" si="1"/>
        <v>124.09164608963053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164716.85</v>
      </c>
      <c r="E178" s="79">
        <f>SUM(E179:E181)+E185+E186+SUM(E194:E196)</f>
        <v>202835.58000000002</v>
      </c>
      <c r="F178" s="71">
        <f t="shared" si="1"/>
        <v>123.14197363536275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142673.72</v>
      </c>
      <c r="E179" s="192">
        <v>154931.89000000001</v>
      </c>
      <c r="F179" s="71">
        <f t="shared" si="1"/>
        <v>108.59175046392566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21906.01</v>
      </c>
      <c r="E180" s="192">
        <v>47828.46</v>
      </c>
      <c r="F180" s="71">
        <f t="shared" si="1"/>
        <v>218.33487704972288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89.6</v>
      </c>
      <c r="E181" s="79">
        <f t="shared" si="28"/>
        <v>62.03</v>
      </c>
      <c r="F181" s="71">
        <f t="shared" si="1"/>
        <v>69.229910714285722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89.6</v>
      </c>
      <c r="E184" s="192">
        <v>62.03</v>
      </c>
      <c r="F184" s="71">
        <f t="shared" si="1"/>
        <v>69.229910714285722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47.52</v>
      </c>
      <c r="E194" s="192">
        <v>13.2</v>
      </c>
      <c r="F194" s="71">
        <f t="shared" si="1"/>
        <v>27.777777777777775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2718.99</v>
      </c>
      <c r="E197" s="79">
        <f>SUM(E198:E202)</f>
        <v>4788.99</v>
      </c>
      <c r="F197" s="71">
        <f t="shared" si="1"/>
        <v>176.13121048624674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2070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2718.99</v>
      </c>
      <c r="E202" s="192">
        <v>2718.99</v>
      </c>
      <c r="F202" s="71">
        <f t="shared" si="30"/>
        <v>100</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149.32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430992.44999999995</v>
      </c>
      <c r="E251" s="79">
        <f>+E252+E255-E264+E274+E291</f>
        <v>436415.6</v>
      </c>
      <c r="F251" s="71">
        <f t="shared" si="1"/>
        <v>101.25829350374931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442220.38</v>
      </c>
      <c r="E252" s="79">
        <f>E253-E254</f>
        <v>453284.82</v>
      </c>
      <c r="F252" s="71">
        <f t="shared" si="1"/>
        <v>102.50201946821176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442220.38</v>
      </c>
      <c r="E253" s="192">
        <v>453284.82</v>
      </c>
      <c r="F253" s="71">
        <f t="shared" si="1"/>
        <v>102.50201946821176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-12637.029999999999</v>
      </c>
      <c r="E255" s="79">
        <f>E256-E260</f>
        <v>-185763.35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192718.8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192718.8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205355.83</v>
      </c>
      <c r="E260" s="79">
        <f>SUM(E261:E263)</f>
        <v>185763.35</v>
      </c>
      <c r="F260" s="71">
        <f t="shared" si="1"/>
        <v>90.459253092546732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122964.59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205355.83</v>
      </c>
      <c r="E262" s="192">
        <v>62798.76</v>
      </c>
      <c r="F262" s="71">
        <f t="shared" si="1"/>
        <v>30.58046124134874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1409.1</v>
      </c>
      <c r="E274" s="79">
        <f>SUM(E275:E277)+SUM(E286:E290)</f>
        <v>168894.13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450</v>
      </c>
      <c r="E277" s="79">
        <f>SUM(E278:E285)</f>
        <v>166020.76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450</v>
      </c>
      <c r="E283" s="192">
        <v>166020.76</v>
      </c>
      <c r="F283" s="71" t="str">
        <f t="shared" si="39"/>
        <v>&gt;&gt;100</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869.1</v>
      </c>
      <c r="E287" s="192">
        <v>2873.37</v>
      </c>
      <c r="F287" s="71">
        <f t="shared" si="39"/>
        <v>330.61442871936481</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90</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22759.360000000001</v>
      </c>
      <c r="E297" s="79">
        <f t="shared" si="42"/>
        <v>15759.36</v>
      </c>
      <c r="F297" s="71">
        <f t="shared" si="1"/>
        <v>69.243423365156147</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22759.360000000001</v>
      </c>
      <c r="E298" s="193">
        <v>15759.36</v>
      </c>
      <c r="F298" s="75">
        <f t="shared" si="1"/>
        <v>69.243423365156147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90</v>
      </c>
      <c r="E302" s="192">
        <v>12633.19</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1319.1</v>
      </c>
      <c r="E303" s="192">
        <v>156260.94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795.49</v>
      </c>
      <c r="E308" s="192">
        <v>1230.9100000000001</v>
      </c>
      <c r="F308" s="71">
        <f t="shared" si="43"/>
        <v>154.73607462067406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7485.23</v>
      </c>
      <c r="E336" s="192">
        <v>20239.97</v>
      </c>
      <c r="F336" s="71">
        <f t="shared" si="43"/>
        <v>270.39877198162247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157231.62</v>
      </c>
      <c r="E337" s="192">
        <v>182595.61</v>
      </c>
      <c r="F337" s="71">
        <f t="shared" si="43"/>
        <v>116.13160889648024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2718.99</v>
      </c>
      <c r="E338" s="192">
        <v>4788.99</v>
      </c>
      <c r="F338" s="71">
        <f t="shared" si="43"/>
        <v>176.13121048624674</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149.32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6632.13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7823.96</v>
      </c>
      <c r="E387" s="192">
        <v>823.96</v>
      </c>
      <c r="F387" s="71">
        <f t="shared" si="44"/>
        <v>10.531239934764493</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14935.4</v>
      </c>
      <c r="E392" s="288">
        <v>14935.4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4" zoomScale="120" zoomScaleNormal="120"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2023923.77</v>
      </c>
      <c r="E114" s="60">
        <f t="shared" si="22"/>
        <v>2271162.75</v>
      </c>
      <c r="F114" s="45">
        <f t="shared" si="1"/>
        <v>112.21582470964309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1934162.3</v>
      </c>
      <c r="E115" s="60">
        <f t="shared" si="23"/>
        <v>2172198.2799999998</v>
      </c>
      <c r="F115" s="45">
        <f t="shared" si="1"/>
        <v>112.30692894799985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1934162.3</v>
      </c>
      <c r="E117" s="194">
        <v>2172198.2799999998</v>
      </c>
      <c r="F117" s="45">
        <f t="shared" si="1"/>
        <v>112.30692894799985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89761.47</v>
      </c>
      <c r="E126" s="194">
        <v>98964.47</v>
      </c>
      <c r="F126" s="45">
        <f t="shared" si="1"/>
        <v>110.25272870419791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2023923.77</v>
      </c>
      <c r="E141" s="81">
        <f t="shared" si="28"/>
        <v>2271162.75</v>
      </c>
      <c r="F141" s="61">
        <f t="shared" si="1"/>
        <v>112.21582470964309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0"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511.36</v>
      </c>
      <c r="E5" s="82">
        <f t="shared" si="0"/>
        <v>59039.81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59039.81</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59039.81</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58877.81</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v>162</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511.36</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511.36</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511.36</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0" zoomScale="110" zoomScaleNormal="110" workbookViewId="0">
      <selection activeCell="D45" sqref="D4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167435.84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2182564.71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3444.49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2086501.46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1792266.27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292426.67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776.95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149.6</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881.97</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62798.76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29820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2142226.6599999997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3295.17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2048382.73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1780008.1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266504.21999999997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804.52</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183.92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881.97</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60728.76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29820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207773.89000000013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25178.28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149.32</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149.32</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20239.97</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882.88</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882.88</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19356.66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18892.11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0.02</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464.53</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0.43</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0.43</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4788.99</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2070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2718.99</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182595.61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182595.61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12534</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Babić</cp:lastModifiedBy>
  <cp:lastPrinted>2026-01-30T12:48:18Z</cp:lastPrinted>
  <dcterms:created xsi:type="dcterms:W3CDTF">2022-04-01T05:14:30Z</dcterms:created>
  <dcterms:modified xsi:type="dcterms:W3CDTF">2026-02-05T12:27:22Z</dcterms:modified>
</cp:coreProperties>
</file>